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440" windowHeight="8430" activeTab="4"/>
  </bookViews>
  <sheets>
    <sheet name="Příjmy" sheetId="1" r:id="rId1"/>
    <sheet name="Výdaje" sheetId="2" r:id="rId2"/>
    <sheet name="Závazné ukazatele příjmy" sheetId="3" r:id="rId3"/>
    <sheet name="Závazné ukazatele výdaje" sheetId="4" r:id="rId4"/>
    <sheet name="Závazné ukazatele financování" sheetId="5" r:id="rId5"/>
  </sheets>
  <calcPr calcId="114210"/>
</workbook>
</file>

<file path=xl/calcChain.xml><?xml version="1.0" encoding="utf-8"?>
<calcChain xmlns="http://schemas.openxmlformats.org/spreadsheetml/2006/main">
  <c r="F12" i="5"/>
  <c r="E12"/>
  <c r="F36" i="4"/>
  <c r="E36"/>
  <c r="F44" i="3"/>
  <c r="E44"/>
  <c r="F91" i="1"/>
  <c r="F31" i="2"/>
  <c r="E31"/>
  <c r="D31"/>
  <c r="F46"/>
  <c r="D23"/>
  <c r="E23"/>
  <c r="F23"/>
  <c r="E13"/>
  <c r="E211"/>
  <c r="E207"/>
  <c r="E203"/>
  <c r="E199"/>
  <c r="F150"/>
  <c r="E150"/>
  <c r="D150"/>
  <c r="E164"/>
  <c r="E157"/>
  <c r="E143"/>
  <c r="E135"/>
  <c r="E131"/>
  <c r="E115"/>
  <c r="E107"/>
  <c r="E103"/>
  <c r="E99"/>
  <c r="E95"/>
  <c r="E84"/>
  <c r="E79"/>
  <c r="E69"/>
  <c r="E52"/>
  <c r="E61"/>
  <c r="E46"/>
  <c r="E36"/>
  <c r="E18"/>
  <c r="E7"/>
  <c r="E91" i="1"/>
  <c r="D91"/>
  <c r="F40"/>
  <c r="E40"/>
  <c r="D40"/>
  <c r="F44"/>
  <c r="E44"/>
  <c r="D44"/>
  <c r="F36"/>
  <c r="E36"/>
  <c r="D36"/>
  <c r="E89"/>
  <c r="E85"/>
  <c r="E77"/>
  <c r="E73"/>
  <c r="E69"/>
  <c r="E62"/>
  <c r="E58"/>
  <c r="E52"/>
  <c r="E49"/>
  <c r="E32"/>
  <c r="E28"/>
  <c r="E24"/>
  <c r="E213" i="2"/>
  <c r="D211"/>
  <c r="D207"/>
  <c r="D203"/>
  <c r="D199"/>
  <c r="D157"/>
  <c r="D143"/>
  <c r="D135"/>
  <c r="D131"/>
  <c r="D115"/>
  <c r="D107"/>
  <c r="D103"/>
  <c r="D99"/>
  <c r="D95"/>
  <c r="D84"/>
  <c r="D79"/>
  <c r="D69"/>
  <c r="D61"/>
  <c r="D52"/>
  <c r="D46"/>
  <c r="D36"/>
  <c r="D13"/>
  <c r="D7"/>
  <c r="D18"/>
  <c r="F24" i="1"/>
  <c r="F32"/>
  <c r="F69"/>
  <c r="F77"/>
  <c r="F89"/>
  <c r="F85"/>
  <c r="F73"/>
  <c r="F62"/>
  <c r="F58"/>
  <c r="F52"/>
  <c r="F49"/>
  <c r="F211" i="2"/>
  <c r="F207"/>
  <c r="F203"/>
  <c r="F199"/>
  <c r="F213"/>
  <c r="F157"/>
  <c r="F143"/>
  <c r="F135"/>
  <c r="F131"/>
  <c r="F115"/>
  <c r="F107"/>
  <c r="F103"/>
  <c r="F99"/>
  <c r="F95"/>
  <c r="F84"/>
  <c r="F79"/>
  <c r="F69"/>
  <c r="F61"/>
  <c r="F52"/>
  <c r="F36"/>
  <c r="F13"/>
  <c r="F7"/>
  <c r="F164"/>
  <c r="F18"/>
  <c r="D164"/>
  <c r="G12" i="5"/>
  <c r="G36" i="4"/>
  <c r="G44" i="3"/>
  <c r="D73" i="1"/>
  <c r="D69"/>
  <c r="D58"/>
  <c r="D49"/>
  <c r="D85"/>
  <c r="D62"/>
  <c r="D52"/>
  <c r="D89"/>
  <c r="D77"/>
  <c r="D32"/>
  <c r="D28"/>
  <c r="D24"/>
  <c r="D213" i="2"/>
  <c r="F216"/>
</calcChain>
</file>

<file path=xl/sharedStrings.xml><?xml version="1.0" encoding="utf-8"?>
<sst xmlns="http://schemas.openxmlformats.org/spreadsheetml/2006/main" count="757" uniqueCount="214">
  <si>
    <t>PŘÍJMY</t>
  </si>
  <si>
    <t>Rozpočet 2017</t>
  </si>
  <si>
    <t>Poznámky</t>
  </si>
  <si>
    <t>Paragraf</t>
  </si>
  <si>
    <t>Položka</t>
  </si>
  <si>
    <t>Částka v Kč</t>
  </si>
  <si>
    <t>0000</t>
  </si>
  <si>
    <t>DPFO ze závislé činnosti</t>
  </si>
  <si>
    <t>DPFO ze sam. výd. činnosti</t>
  </si>
  <si>
    <t>DPFO zvláštní sazba</t>
  </si>
  <si>
    <t>DPPO</t>
  </si>
  <si>
    <t>DPPO za obce</t>
  </si>
  <si>
    <t>DPH</t>
  </si>
  <si>
    <t>Odvody za odnětí půdy</t>
  </si>
  <si>
    <t>Poplatek za komunální odpad</t>
  </si>
  <si>
    <t>Poplatek ze psů</t>
  </si>
  <si>
    <t>Poplatek za lázeňský nebo rekr. pobyt ubytovací kapacity</t>
  </si>
  <si>
    <t>Odvod z výtěžku provozování loterií</t>
  </si>
  <si>
    <t>Daň z hazardních her</t>
  </si>
  <si>
    <t>Správní poplatky</t>
  </si>
  <si>
    <t>Daň z nemovitostí</t>
  </si>
  <si>
    <t>Splátky půjčených prostředků od obyvatelstva</t>
  </si>
  <si>
    <t xml:space="preserve">Neinvestiční transfery ze státního rozpočtu - dotace </t>
  </si>
  <si>
    <t>Neinvestiční transfery ze státního rozpočtu - dotace na výkon státní správy</t>
  </si>
  <si>
    <t>Ostatní transfery ze státního rozpočtu - dotace VPP</t>
  </si>
  <si>
    <t>Neinvestiční přijaté  transfery od krajů</t>
  </si>
  <si>
    <t>Investiční přijaté  transfery od krajů - územní plán</t>
  </si>
  <si>
    <t>CELKEM</t>
  </si>
  <si>
    <t>1031</t>
  </si>
  <si>
    <t>Pěstební činnost</t>
  </si>
  <si>
    <t>Příjmy z poskytování služeb a výrobků</t>
  </si>
  <si>
    <t>2119</t>
  </si>
  <si>
    <t>Ostatní záležitosti těžebního průmyslu a energetiky</t>
  </si>
  <si>
    <t>Příjem z úhrad podle §32a horního zákona</t>
  </si>
  <si>
    <t>3322</t>
  </si>
  <si>
    <t>Zachování a obnova kulturních památek</t>
  </si>
  <si>
    <t>Příjmy z prodeje zboží</t>
  </si>
  <si>
    <t>3421</t>
  </si>
  <si>
    <t>Využití volného času  dětí a mládeže</t>
  </si>
  <si>
    <t>3612</t>
  </si>
  <si>
    <t>Bytové hospodářství</t>
  </si>
  <si>
    <t>Příjmy z pronájmu ostatních nemovitostí a jejich částí</t>
  </si>
  <si>
    <t>Příjmy z prodeje ostatních nemovitostí a jejich částí</t>
  </si>
  <si>
    <t>3632</t>
  </si>
  <si>
    <t>Pohřebnictví</t>
  </si>
  <si>
    <t>3639</t>
  </si>
  <si>
    <t xml:space="preserve">Komunální služby a územní rozvoj </t>
  </si>
  <si>
    <t>Ostatní příjmy z vlastní činnosti</t>
  </si>
  <si>
    <t>Příjmy z pronájmu pozemků</t>
  </si>
  <si>
    <t>3722</t>
  </si>
  <si>
    <t>Sběr a svoz komunálních odpadů</t>
  </si>
  <si>
    <t>3725</t>
  </si>
  <si>
    <t>Využívání a zneškodňování komunálních odpadů – tříděný odpad</t>
  </si>
  <si>
    <t>Přijaté nekapitálové příspěvky a náhrady</t>
  </si>
  <si>
    <t>3745</t>
  </si>
  <si>
    <t>Péče o vzhled obcí a veřejnou zeleň</t>
  </si>
  <si>
    <t>6171</t>
  </si>
  <si>
    <t>Činnost místní správy</t>
  </si>
  <si>
    <t>Příjmy z úroků</t>
  </si>
  <si>
    <t>Příjaté pojistné náhrady</t>
  </si>
  <si>
    <t>Příjaté nekapitálové příspěvky a náhrady</t>
  </si>
  <si>
    <t>6310</t>
  </si>
  <si>
    <t>Obecné příjmy a výdaje z finančních operací</t>
  </si>
  <si>
    <t>Návrh 2017</t>
  </si>
  <si>
    <t xml:space="preserve">CELKEM PŘÍJMY </t>
  </si>
  <si>
    <t xml:space="preserve">VÝDAJE </t>
  </si>
  <si>
    <t xml:space="preserve">Materiál </t>
  </si>
  <si>
    <t>Nákup ostatních služeb</t>
  </si>
  <si>
    <t>2212</t>
  </si>
  <si>
    <t>Silnice</t>
  </si>
  <si>
    <t>Opravy a udržování</t>
  </si>
  <si>
    <t>2219</t>
  </si>
  <si>
    <t>Ostatní záležitosti pozemních komunikací</t>
  </si>
  <si>
    <t>Ostatní neinvestiční transfery</t>
  </si>
  <si>
    <t>Ostatní investiční transfery</t>
  </si>
  <si>
    <t>2221</t>
  </si>
  <si>
    <t>Provoz veřejné silniční dopravy</t>
  </si>
  <si>
    <t>Budovy, haly, stavby</t>
  </si>
  <si>
    <t>3314</t>
  </si>
  <si>
    <t>Činnosti knihovnické</t>
  </si>
  <si>
    <t>Ostatní osobní výdaje</t>
  </si>
  <si>
    <t>Nákup zboží</t>
  </si>
  <si>
    <t>Nákup materiálu</t>
  </si>
  <si>
    <t>Elektrická energie</t>
  </si>
  <si>
    <t>Služby peněžních ústavů</t>
  </si>
  <si>
    <t xml:space="preserve">Opravy a udržování </t>
  </si>
  <si>
    <t>3399</t>
  </si>
  <si>
    <t xml:space="preserve">Ostatní  záležitosti kultury </t>
  </si>
  <si>
    <t>Pohoštění</t>
  </si>
  <si>
    <t>Věcné dary - jubilea</t>
  </si>
  <si>
    <t>3419</t>
  </si>
  <si>
    <t>Ostatní tělovýchovná činnost</t>
  </si>
  <si>
    <t>Studená voda</t>
  </si>
  <si>
    <t>Využití volného času dětí a mládeže</t>
  </si>
  <si>
    <t>3631</t>
  </si>
  <si>
    <t>Veřejné osvětlení</t>
  </si>
  <si>
    <t>Materiál - materiál</t>
  </si>
  <si>
    <t>3635</t>
  </si>
  <si>
    <t>Územní plánování</t>
  </si>
  <si>
    <t>Ostatní nákup dlouhodobého nehmotnéh majetku</t>
  </si>
  <si>
    <t>Nájemné za půdu</t>
  </si>
  <si>
    <t>Pozemky</t>
  </si>
  <si>
    <t>3721</t>
  </si>
  <si>
    <t>Sběr a svoz nebezpečných odpadů</t>
  </si>
  <si>
    <t>Ostatní služby - nebezpečný odpad</t>
  </si>
  <si>
    <t>Ostatní služby - odvoz odpadu</t>
  </si>
  <si>
    <t>Nákup ostatních služeb - separovaný odpad</t>
  </si>
  <si>
    <t>3726</t>
  </si>
  <si>
    <t>Využívání a zneškodňování ostatních odpadů</t>
  </si>
  <si>
    <t>Pohonné hmoty a maziva</t>
  </si>
  <si>
    <t>Služby telekomunikací a radiokomunikací</t>
  </si>
  <si>
    <t xml:space="preserve">Nákup ostatních služeb </t>
  </si>
  <si>
    <t>Dopravní prostředky</t>
  </si>
  <si>
    <t>Platy zaměstnanců</t>
  </si>
  <si>
    <t>Ostatní osobní výdaje - dohody</t>
  </si>
  <si>
    <t>Sociální pojištění</t>
  </si>
  <si>
    <t>Zdravotní pojištění</t>
  </si>
  <si>
    <t>Ochranné pomůcky</t>
  </si>
  <si>
    <t>Drobný hmotný dlouhodobý majetek</t>
  </si>
  <si>
    <t>Stroje, přístroje a zařízení</t>
  </si>
  <si>
    <t>5212</t>
  </si>
  <si>
    <t>Ochrana obyvatelstva</t>
  </si>
  <si>
    <t>Nespecifikované rezervy</t>
  </si>
  <si>
    <t>6112</t>
  </si>
  <si>
    <t>Zastupitelstva obcí</t>
  </si>
  <si>
    <t>Odměny členů zastupitelstva obce</t>
  </si>
  <si>
    <t>Cestovné</t>
  </si>
  <si>
    <t>6115</t>
  </si>
  <si>
    <t>Volby do zastupitelstev obcí</t>
  </si>
  <si>
    <t>Ostatní osobní výdaje - DPP</t>
  </si>
  <si>
    <t>Poštovné</t>
  </si>
  <si>
    <t>6118</t>
  </si>
  <si>
    <t>Volby prezidenta republiky</t>
  </si>
  <si>
    <t>Knihy, učební pomůcky, tisk</t>
  </si>
  <si>
    <t>DDHM</t>
  </si>
  <si>
    <t>Voda</t>
  </si>
  <si>
    <t>Plyn</t>
  </si>
  <si>
    <t>PHM, maziva</t>
  </si>
  <si>
    <t>Služby telekomunikací a radiokomunikací - telefon+ internet</t>
  </si>
  <si>
    <t>Služby peněžních ústavů - pojistné majetku</t>
  </si>
  <si>
    <t>Služby školení a vzdělávání</t>
  </si>
  <si>
    <t>Zpracování dat a služby souv. S inf. A kom. Technol.</t>
  </si>
  <si>
    <t>Ostatní neinvestiční příspěvky - členské příspěvky</t>
  </si>
  <si>
    <t>Věcné dary</t>
  </si>
  <si>
    <t>Neinvestiční transfery obcím</t>
  </si>
  <si>
    <t>Ostatní neinvestiční transfery veřejným rozpočtům</t>
  </si>
  <si>
    <t>Platby daní a poplatků</t>
  </si>
  <si>
    <t>Úhrady sankcí jiným rozpočtům</t>
  </si>
  <si>
    <t>Sprchy,WC - posilovna</t>
  </si>
  <si>
    <t>Projekt MŠ</t>
  </si>
  <si>
    <t>Služby peněžních ústavů - bankovní poplatky</t>
  </si>
  <si>
    <t>6399</t>
  </si>
  <si>
    <t>Ostatní finanční operace</t>
  </si>
  <si>
    <t>Platby daní a poplatků - DPPO za obec</t>
  </si>
  <si>
    <t>6402</t>
  </si>
  <si>
    <t>Finanční vypořádání minulých let</t>
  </si>
  <si>
    <t>Ostatní příjmy z finančního vypořádání – vratky z dotací na volby</t>
  </si>
  <si>
    <t>CELKEM VÝDAJE</t>
  </si>
  <si>
    <t>Financování</t>
  </si>
  <si>
    <t>Obec Místo, IČO: 00262048</t>
  </si>
  <si>
    <t>PAR</t>
  </si>
  <si>
    <t>POL</t>
  </si>
  <si>
    <t>ORG</t>
  </si>
  <si>
    <t xml:space="preserve">Název závazného ukazatele </t>
  </si>
  <si>
    <t>Kč</t>
  </si>
  <si>
    <t>XXXX</t>
  </si>
  <si>
    <t>Daň z příjmů fyzických osob ze závislé činnosti a fun. pož.</t>
  </si>
  <si>
    <t>Daň z příjmů fyzických osob ze SVČ</t>
  </si>
  <si>
    <t>Daň z příjmů právnických osob</t>
  </si>
  <si>
    <t>Daň z příjmů právnických osob za obce</t>
  </si>
  <si>
    <t>Daň z přidané hodnoty</t>
  </si>
  <si>
    <t>Poplatek za provoz, schrom. a odstr. kom. odpadu</t>
  </si>
  <si>
    <t>Poplatek za lázeňský nebo rekreační pobyt</t>
  </si>
  <si>
    <t>Daň z nemovitých věcí</t>
  </si>
  <si>
    <t>Neinv. přijaté transfery ze státního rozpočtu</t>
  </si>
  <si>
    <t>Ostatní neinvestiční přijaté trensfery ze st. rozpočtu</t>
  </si>
  <si>
    <t>Investiční přijaté transfery od krajů - územní plán</t>
  </si>
  <si>
    <t>Komunální služby a územní rozvoj</t>
  </si>
  <si>
    <t>Využívání a zneškodňování komunálních odpadů</t>
  </si>
  <si>
    <t>PŘÍJMY CELKEM</t>
  </si>
  <si>
    <t>VÝDAJE</t>
  </si>
  <si>
    <t>Ostatní záležitosti kultury</t>
  </si>
  <si>
    <t>Péče o vzhled a veřejnou zeleň</t>
  </si>
  <si>
    <t>Volby do Parlamentu ČR</t>
  </si>
  <si>
    <t>VÝDAJE CELKEM</t>
  </si>
  <si>
    <t>FINANCOVÁNÍ</t>
  </si>
  <si>
    <t>FINANCOVÁNÍ CELKEM</t>
  </si>
  <si>
    <t>Plnění rozpočtu  k 31.10.2017</t>
  </si>
  <si>
    <t>Návrh rozpočtu 2018</t>
  </si>
  <si>
    <t>Zrušený odvod z loterií</t>
  </si>
  <si>
    <t>Přijaté neinvestiční dary</t>
  </si>
  <si>
    <t>Příjmy z pronájmu ost. nemovitostí</t>
  </si>
  <si>
    <t>2321</t>
  </si>
  <si>
    <t xml:space="preserve">Odvádění a čištění odpadních vod </t>
  </si>
  <si>
    <t>Plnění rozpočtu k 31.10.2017</t>
  </si>
  <si>
    <t>Povinné pojistné na úrazové pojištění</t>
  </si>
  <si>
    <t>6114</t>
  </si>
  <si>
    <t>Poskytnuté zálohy vlastní pokladně</t>
  </si>
  <si>
    <t>Ostatní neinvestiční transfery nziskovým org.</t>
  </si>
  <si>
    <t>Ostatní neinvestiční transfery neziskovým organizacím</t>
  </si>
  <si>
    <t>Odvodění a čištění odpadních vod</t>
  </si>
  <si>
    <t xml:space="preserve">Zrušený odvod z loterií </t>
  </si>
  <si>
    <t>Daň z příjmů fyzických osob vybíraná srážkou</t>
  </si>
  <si>
    <t>Odvádění a čištění odpadních vod</t>
  </si>
  <si>
    <t>Plnění rozpočtu k 31.10.12017</t>
  </si>
  <si>
    <t>Neinvestiční přijaté transfery od krajů</t>
  </si>
  <si>
    <t>Neinv.  transfery ze státního rozpočtu</t>
  </si>
  <si>
    <t>Změna stavu krátkodobých prostředků na bank. účtech</t>
  </si>
  <si>
    <r>
      <t xml:space="preserve">CELKEM                                                                          </t>
    </r>
    <r>
      <rPr>
        <b/>
        <sz val="11"/>
        <color indexed="8"/>
        <rFont val="Calibri"/>
        <family val="2"/>
        <charset val="238"/>
      </rPr>
      <t xml:space="preserve"> 7 920 900,00</t>
    </r>
  </si>
  <si>
    <r>
      <t xml:space="preserve">CELKEM                                                                          </t>
    </r>
    <r>
      <rPr>
        <b/>
        <sz val="11"/>
        <color indexed="8"/>
        <rFont val="Calibri"/>
        <family val="2"/>
        <charset val="238"/>
      </rPr>
      <t xml:space="preserve"> 9 920 900,00</t>
    </r>
  </si>
  <si>
    <r>
      <t xml:space="preserve">CELKEM                                                                        </t>
    </r>
    <r>
      <rPr>
        <b/>
        <sz val="11"/>
        <color indexed="8"/>
        <rFont val="Calibri"/>
        <family val="2"/>
        <charset val="238"/>
      </rPr>
      <t xml:space="preserve">   2 000 000,00</t>
    </r>
  </si>
  <si>
    <t>REKAPITULACE NÁVRHU ROZPOČTU 2018</t>
  </si>
  <si>
    <t>Rozpočet byl schválen na jednání zastupitelstva obce dne 18.12.2017, usnesením č. 17</t>
  </si>
  <si>
    <t xml:space="preserve">Rozpočet na rok  2018 - závazné ukazatele </t>
  </si>
</sst>
</file>

<file path=xl/styles.xml><?xml version="1.0" encoding="utf-8"?>
<styleSheet xmlns="http://schemas.openxmlformats.org/spreadsheetml/2006/main">
  <numFmts count="3">
    <numFmt numFmtId="43" formatCode="_-* #,##0.00\ _K_č_-;\-* #,##0.00\ _K_č_-;_-* &quot;-&quot;??\ _K_č_-;_-@_-"/>
    <numFmt numFmtId="164" formatCode="_-* #,##0.00\ _K_č_-;\-* #,##0.00\ _K_č_-;_-* \-??\ _K_č_-;_-@_-"/>
    <numFmt numFmtId="165" formatCode="[&lt;=99999]###\ ##;##\ ##\ ##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8"/>
      <color indexed="8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7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color indexed="8"/>
      <name val="Arial Narrow"/>
      <family val="2"/>
      <charset val="238"/>
    </font>
    <font>
      <sz val="11"/>
      <color indexed="10"/>
      <name val="Calibri"/>
      <family val="2"/>
      <charset val="238"/>
    </font>
    <font>
      <sz val="8"/>
      <color indexed="10"/>
      <name val="Arial Narrow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3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0">
    <xf numFmtId="0" fontId="0" fillId="0" borderId="0" xfId="0"/>
    <xf numFmtId="0" fontId="7" fillId="0" borderId="1" xfId="1" applyFont="1" applyBorder="1" applyAlignment="1">
      <alignment horizontal="center"/>
    </xf>
    <xf numFmtId="43" fontId="6" fillId="0" borderId="2" xfId="1" applyNumberFormat="1" applyFont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1" fillId="0" borderId="0" xfId="2"/>
    <xf numFmtId="0" fontId="3" fillId="0" borderId="0" xfId="1" applyFont="1"/>
    <xf numFmtId="0" fontId="3" fillId="0" borderId="1" xfId="1" applyFont="1" applyBorder="1"/>
    <xf numFmtId="43" fontId="6" fillId="0" borderId="1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center" vertical="center"/>
    </xf>
    <xf numFmtId="0" fontId="4" fillId="2" borderId="3" xfId="1" applyFont="1" applyFill="1" applyBorder="1" applyAlignment="1">
      <alignment horizont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/>
    </xf>
    <xf numFmtId="0" fontId="3" fillId="0" borderId="0" xfId="1" applyFont="1" applyBorder="1" applyAlignment="1"/>
    <xf numFmtId="0" fontId="3" fillId="0" borderId="1" xfId="1" applyFont="1" applyBorder="1" applyAlignment="1"/>
    <xf numFmtId="0" fontId="3" fillId="0" borderId="2" xfId="1" applyFont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3" fillId="0" borderId="1" xfId="1" applyFont="1" applyFill="1" applyBorder="1"/>
    <xf numFmtId="0" fontId="3" fillId="0" borderId="0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 vertical="center"/>
    </xf>
    <xf numFmtId="164" fontId="0" fillId="0" borderId="0" xfId="0" applyNumberFormat="1"/>
    <xf numFmtId="0" fontId="6" fillId="2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/>
    </xf>
    <xf numFmtId="164" fontId="6" fillId="0" borderId="1" xfId="1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164" fontId="9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5" fillId="2" borderId="3" xfId="1" applyFont="1" applyFill="1" applyBorder="1" applyAlignment="1">
      <alignment horizontal="center" vertical="center"/>
    </xf>
    <xf numFmtId="4" fontId="9" fillId="0" borderId="2" xfId="2" applyNumberFormat="1" applyFont="1" applyBorder="1" applyAlignment="1">
      <alignment horizontal="center" vertical="center"/>
    </xf>
    <xf numFmtId="0" fontId="3" fillId="2" borderId="1" xfId="1" applyFont="1" applyFill="1" applyBorder="1"/>
    <xf numFmtId="49" fontId="4" fillId="2" borderId="6" xfId="1" applyNumberFormat="1" applyFont="1" applyFill="1" applyBorder="1" applyAlignment="1">
      <alignment horizontal="center"/>
    </xf>
    <xf numFmtId="0" fontId="4" fillId="2" borderId="3" xfId="1" applyFont="1" applyFill="1" applyBorder="1"/>
    <xf numFmtId="49" fontId="4" fillId="2" borderId="7" xfId="1" applyNumberFormat="1" applyFont="1" applyFill="1" applyBorder="1" applyAlignment="1">
      <alignment horizontal="center"/>
    </xf>
    <xf numFmtId="0" fontId="0" fillId="4" borderId="8" xfId="0" applyFill="1" applyBorder="1"/>
    <xf numFmtId="0" fontId="0" fillId="0" borderId="8" xfId="0" applyBorder="1"/>
    <xf numFmtId="0" fontId="0" fillId="0" borderId="9" xfId="0" applyBorder="1"/>
    <xf numFmtId="0" fontId="11" fillId="4" borderId="10" xfId="0" applyFont="1" applyFill="1" applyBorder="1" applyAlignment="1">
      <alignment horizontal="center"/>
    </xf>
    <xf numFmtId="164" fontId="9" fillId="0" borderId="1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/>
    </xf>
    <xf numFmtId="164" fontId="5" fillId="5" borderId="11" xfId="1" applyNumberFormat="1" applyFont="1" applyFill="1" applyBorder="1" applyAlignment="1">
      <alignment horizontal="center" vertical="center"/>
    </xf>
    <xf numFmtId="49" fontId="4" fillId="2" borderId="12" xfId="1" applyNumberFormat="1" applyFont="1" applyFill="1" applyBorder="1" applyAlignment="1">
      <alignment horizontal="center"/>
    </xf>
    <xf numFmtId="0" fontId="3" fillId="2" borderId="2" xfId="1" applyFont="1" applyFill="1" applyBorder="1"/>
    <xf numFmtId="0" fontId="6" fillId="2" borderId="2" xfId="1" applyFont="1" applyFill="1" applyBorder="1" applyAlignment="1">
      <alignment horizontal="center" vertical="center"/>
    </xf>
    <xf numFmtId="0" fontId="0" fillId="4" borderId="9" xfId="0" applyFill="1" applyBorder="1"/>
    <xf numFmtId="0" fontId="7" fillId="0" borderId="2" xfId="1" applyFont="1" applyBorder="1" applyAlignment="1">
      <alignment horizontal="center"/>
    </xf>
    <xf numFmtId="0" fontId="1" fillId="0" borderId="13" xfId="2" applyBorder="1"/>
    <xf numFmtId="0" fontId="1" fillId="0" borderId="14" xfId="2" applyBorder="1"/>
    <xf numFmtId="0" fontId="0" fillId="0" borderId="15" xfId="0" applyBorder="1"/>
    <xf numFmtId="0" fontId="6" fillId="0" borderId="1" xfId="2" applyFont="1" applyBorder="1" applyAlignment="1">
      <alignment vertical="center" wrapText="1"/>
    </xf>
    <xf numFmtId="0" fontId="13" fillId="0" borderId="8" xfId="0" applyFont="1" applyBorder="1"/>
    <xf numFmtId="0" fontId="12" fillId="0" borderId="8" xfId="0" applyFont="1" applyBorder="1"/>
    <xf numFmtId="165" fontId="0" fillId="0" borderId="0" xfId="0" applyNumberFormat="1"/>
    <xf numFmtId="4" fontId="0" fillId="0" borderId="0" xfId="0" applyNumberFormat="1"/>
    <xf numFmtId="0" fontId="14" fillId="0" borderId="0" xfId="0" applyFont="1"/>
    <xf numFmtId="0" fontId="0" fillId="0" borderId="16" xfId="0" applyBorder="1"/>
    <xf numFmtId="0" fontId="0" fillId="0" borderId="17" xfId="0" applyBorder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0" fillId="0" borderId="0" xfId="0" applyBorder="1"/>
    <xf numFmtId="0" fontId="14" fillId="0" borderId="18" xfId="0" applyFont="1" applyBorder="1" applyAlignment="1">
      <alignment horizontal="center"/>
    </xf>
    <xf numFmtId="0" fontId="14" fillId="0" borderId="18" xfId="0" applyFont="1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4" fontId="14" fillId="0" borderId="26" xfId="0" applyNumberFormat="1" applyFont="1" applyBorder="1"/>
    <xf numFmtId="0" fontId="16" fillId="0" borderId="27" xfId="0" applyFont="1" applyBorder="1"/>
    <xf numFmtId="49" fontId="4" fillId="2" borderId="6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43" fontId="6" fillId="0" borderId="29" xfId="1" applyNumberFormat="1" applyFont="1" applyBorder="1" applyAlignment="1">
      <alignment horizontal="center" vertical="center"/>
    </xf>
    <xf numFmtId="164" fontId="6" fillId="0" borderId="29" xfId="1" applyNumberFormat="1" applyFont="1" applyBorder="1" applyAlignment="1">
      <alignment horizontal="center" vertical="center"/>
    </xf>
    <xf numFmtId="164" fontId="6" fillId="0" borderId="30" xfId="1" applyNumberFormat="1" applyFont="1" applyBorder="1" applyAlignment="1">
      <alignment horizontal="center" vertical="center"/>
    </xf>
    <xf numFmtId="164" fontId="13" fillId="0" borderId="1" xfId="1" applyNumberFormat="1" applyFont="1" applyBorder="1" applyAlignment="1">
      <alignment horizontal="center" vertical="center"/>
    </xf>
    <xf numFmtId="0" fontId="1" fillId="0" borderId="20" xfId="2" applyBorder="1"/>
    <xf numFmtId="43" fontId="9" fillId="0" borderId="29" xfId="1" applyNumberFormat="1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4" fontId="14" fillId="0" borderId="18" xfId="0" applyNumberFormat="1" applyFont="1" applyBorder="1"/>
    <xf numFmtId="0" fontId="0" fillId="0" borderId="16" xfId="0" applyBorder="1" applyAlignment="1">
      <alignment horizontal="center" wrapText="1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12" xfId="1" applyNumberFormat="1" applyFont="1" applyBorder="1" applyAlignment="1">
      <alignment horizontal="center"/>
    </xf>
    <xf numFmtId="49" fontId="3" fillId="0" borderId="2" xfId="1" applyNumberFormat="1" applyFont="1" applyBorder="1" applyAlignment="1">
      <alignment horizont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5" borderId="32" xfId="1" applyNumberFormat="1" applyFont="1" applyFill="1" applyBorder="1" applyAlignment="1">
      <alignment horizontal="center" vertical="center"/>
    </xf>
    <xf numFmtId="49" fontId="4" fillId="5" borderId="33" xfId="1" applyNumberFormat="1" applyFont="1" applyFill="1" applyBorder="1" applyAlignment="1">
      <alignment horizontal="center" vertical="center"/>
    </xf>
    <xf numFmtId="49" fontId="4" fillId="3" borderId="6" xfId="1" applyNumberFormat="1" applyFont="1" applyFill="1" applyBorder="1" applyAlignment="1">
      <alignment horizontal="center" vertical="center"/>
    </xf>
    <xf numFmtId="49" fontId="4" fillId="3" borderId="7" xfId="1" applyNumberFormat="1" applyFont="1" applyFill="1" applyBorder="1" applyAlignment="1">
      <alignment horizontal="center" vertical="center"/>
    </xf>
    <xf numFmtId="49" fontId="4" fillId="3" borderId="12" xfId="1" applyNumberFormat="1" applyFont="1" applyFill="1" applyBorder="1" applyAlignment="1">
      <alignment horizontal="center" vertical="center"/>
    </xf>
    <xf numFmtId="49" fontId="4" fillId="2" borderId="31" xfId="1" applyNumberFormat="1" applyFont="1" applyFill="1" applyBorder="1" applyAlignment="1">
      <alignment horizontal="center" vertical="center"/>
    </xf>
    <xf numFmtId="49" fontId="3" fillId="0" borderId="12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9" fontId="10" fillId="2" borderId="6" xfId="1" applyNumberFormat="1" applyFont="1" applyFill="1" applyBorder="1" applyAlignment="1">
      <alignment horizontal="center" vertical="center"/>
    </xf>
    <xf numFmtId="49" fontId="10" fillId="2" borderId="7" xfId="1" applyNumberFormat="1" applyFont="1" applyFill="1" applyBorder="1" applyAlignment="1">
      <alignment horizontal="center" vertical="center"/>
    </xf>
    <xf numFmtId="49" fontId="4" fillId="2" borderId="12" xfId="1" applyNumberFormat="1" applyFont="1" applyFill="1" applyBorder="1" applyAlignment="1">
      <alignment horizontal="center" vertical="center"/>
    </xf>
    <xf numFmtId="49" fontId="4" fillId="5" borderId="39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49" fontId="3" fillId="0" borderId="37" xfId="1" applyNumberFormat="1" applyFont="1" applyBorder="1" applyAlignment="1">
      <alignment horizontal="center"/>
    </xf>
    <xf numFmtId="49" fontId="3" fillId="0" borderId="38" xfId="1" applyNumberFormat="1" applyFont="1" applyBorder="1" applyAlignment="1">
      <alignment horizontal="center"/>
    </xf>
    <xf numFmtId="49" fontId="4" fillId="2" borderId="34" xfId="1" applyNumberFormat="1" applyFont="1" applyFill="1" applyBorder="1" applyAlignment="1">
      <alignment horizontal="center" vertical="center"/>
    </xf>
    <xf numFmtId="49" fontId="4" fillId="2" borderId="35" xfId="1" applyNumberFormat="1" applyFont="1" applyFill="1" applyBorder="1" applyAlignment="1">
      <alignment horizontal="center" vertical="center"/>
    </xf>
    <xf numFmtId="49" fontId="4" fillId="2" borderId="36" xfId="1" applyNumberFormat="1" applyFont="1" applyFill="1" applyBorder="1" applyAlignment="1">
      <alignment horizontal="center" vertical="center"/>
    </xf>
  </cellXfs>
  <cellStyles count="3">
    <cellStyle name="Excel Built-in Normal" xfId="1"/>
    <cellStyle name="normální" xfId="0" builtinId="0"/>
    <cellStyle name="normální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3"/>
  <sheetViews>
    <sheetView view="pageBreakPreview" zoomScaleSheetLayoutView="100" workbookViewId="0">
      <selection activeCell="F97" sqref="F97"/>
    </sheetView>
  </sheetViews>
  <sheetFormatPr defaultRowHeight="15"/>
  <cols>
    <col min="1" max="1" width="12.140625" customWidth="1"/>
    <col min="2" max="2" width="62.28515625" customWidth="1"/>
    <col min="3" max="3" width="16.42578125" customWidth="1"/>
    <col min="4" max="6" width="19.7109375" customWidth="1"/>
    <col min="7" max="7" width="27.42578125" customWidth="1"/>
  </cols>
  <sheetData>
    <row r="1" spans="1:7">
      <c r="A1" s="35"/>
      <c r="B1" s="12" t="s">
        <v>0</v>
      </c>
      <c r="C1" s="36"/>
      <c r="D1" s="32" t="s">
        <v>1</v>
      </c>
      <c r="E1" s="32" t="s">
        <v>187</v>
      </c>
      <c r="F1" s="85" t="s">
        <v>188</v>
      </c>
      <c r="G1" s="41" t="s">
        <v>2</v>
      </c>
    </row>
    <row r="2" spans="1:7">
      <c r="A2" s="37" t="s">
        <v>3</v>
      </c>
      <c r="B2" s="34"/>
      <c r="C2" s="25" t="s">
        <v>4</v>
      </c>
      <c r="D2" s="25" t="s">
        <v>5</v>
      </c>
      <c r="E2" s="25" t="s">
        <v>5</v>
      </c>
      <c r="F2" s="25" t="s">
        <v>5</v>
      </c>
      <c r="G2" s="38"/>
    </row>
    <row r="3" spans="1:7">
      <c r="A3" s="100" t="s">
        <v>6</v>
      </c>
      <c r="B3" s="7" t="s">
        <v>7</v>
      </c>
      <c r="C3" s="1">
        <v>1111</v>
      </c>
      <c r="D3" s="8">
        <v>1120000</v>
      </c>
      <c r="E3" s="8">
        <v>1042395.32</v>
      </c>
      <c r="F3" s="86">
        <v>1394000</v>
      </c>
      <c r="G3" s="39"/>
    </row>
    <row r="4" spans="1:7">
      <c r="A4" s="100"/>
      <c r="B4" s="7" t="s">
        <v>8</v>
      </c>
      <c r="C4" s="1">
        <v>1112</v>
      </c>
      <c r="D4" s="8">
        <v>90000</v>
      </c>
      <c r="E4" s="8">
        <v>20746.38</v>
      </c>
      <c r="F4" s="86">
        <v>78000</v>
      </c>
      <c r="G4" s="39"/>
    </row>
    <row r="5" spans="1:7">
      <c r="A5" s="100"/>
      <c r="B5" s="7" t="s">
        <v>9</v>
      </c>
      <c r="C5" s="1">
        <v>1113</v>
      </c>
      <c r="D5" s="8">
        <v>100000</v>
      </c>
      <c r="E5" s="8">
        <v>98892.88</v>
      </c>
      <c r="F5" s="86">
        <v>112000</v>
      </c>
      <c r="G5" s="39"/>
    </row>
    <row r="6" spans="1:7">
      <c r="A6" s="100"/>
      <c r="B6" s="7" t="s">
        <v>10</v>
      </c>
      <c r="C6" s="1">
        <v>1121</v>
      </c>
      <c r="D6" s="8">
        <v>1040000</v>
      </c>
      <c r="E6" s="8">
        <v>1012596.78</v>
      </c>
      <c r="F6" s="86">
        <v>1263000</v>
      </c>
      <c r="G6" s="39"/>
    </row>
    <row r="7" spans="1:7">
      <c r="A7" s="100"/>
      <c r="B7" s="7" t="s">
        <v>11</v>
      </c>
      <c r="C7" s="1">
        <v>1122</v>
      </c>
      <c r="D7" s="8">
        <v>900000</v>
      </c>
      <c r="E7" s="8">
        <v>300200</v>
      </c>
      <c r="F7" s="86">
        <v>400000</v>
      </c>
      <c r="G7" s="39"/>
    </row>
    <row r="8" spans="1:7">
      <c r="A8" s="100"/>
      <c r="B8" s="7" t="s">
        <v>12</v>
      </c>
      <c r="C8" s="1">
        <v>1211</v>
      </c>
      <c r="D8" s="8">
        <v>2190000</v>
      </c>
      <c r="E8" s="8">
        <v>2037109.5</v>
      </c>
      <c r="F8" s="86">
        <v>2993000</v>
      </c>
      <c r="G8" s="39"/>
    </row>
    <row r="9" spans="1:7">
      <c r="A9" s="100"/>
      <c r="B9" s="7" t="s">
        <v>13</v>
      </c>
      <c r="C9" s="1">
        <v>1334</v>
      </c>
      <c r="D9" s="8">
        <v>0</v>
      </c>
      <c r="E9" s="8">
        <v>0</v>
      </c>
      <c r="F9" s="86"/>
      <c r="G9" s="39"/>
    </row>
    <row r="10" spans="1:7">
      <c r="A10" s="100"/>
      <c r="B10" s="7" t="s">
        <v>14</v>
      </c>
      <c r="C10" s="1">
        <v>1340</v>
      </c>
      <c r="D10" s="8">
        <v>310000</v>
      </c>
      <c r="E10" s="8">
        <v>265744.44</v>
      </c>
      <c r="F10" s="86">
        <v>270000</v>
      </c>
      <c r="G10" s="39"/>
    </row>
    <row r="11" spans="1:7">
      <c r="A11" s="100"/>
      <c r="B11" s="7" t="s">
        <v>15</v>
      </c>
      <c r="C11" s="1">
        <v>1341</v>
      </c>
      <c r="D11" s="8">
        <v>12000</v>
      </c>
      <c r="E11" s="8">
        <v>13860</v>
      </c>
      <c r="F11" s="86">
        <v>14000</v>
      </c>
      <c r="G11" s="39"/>
    </row>
    <row r="12" spans="1:7">
      <c r="A12" s="100"/>
      <c r="B12" s="7" t="s">
        <v>16</v>
      </c>
      <c r="C12" s="1">
        <v>1342</v>
      </c>
      <c r="D12" s="8">
        <v>90000</v>
      </c>
      <c r="E12" s="8">
        <v>62685</v>
      </c>
      <c r="F12" s="86">
        <v>70000</v>
      </c>
      <c r="G12" s="39"/>
    </row>
    <row r="13" spans="1:7">
      <c r="A13" s="100"/>
      <c r="B13" s="7" t="s">
        <v>17</v>
      </c>
      <c r="C13" s="1">
        <v>1356</v>
      </c>
      <c r="D13" s="8">
        <v>9200</v>
      </c>
      <c r="E13" s="8">
        <v>0</v>
      </c>
      <c r="F13" s="86">
        <v>0</v>
      </c>
      <c r="G13" s="54"/>
    </row>
    <row r="14" spans="1:7">
      <c r="A14" s="100"/>
      <c r="B14" s="7" t="s">
        <v>19</v>
      </c>
      <c r="C14" s="1">
        <v>1361</v>
      </c>
      <c r="D14" s="8">
        <v>5000</v>
      </c>
      <c r="E14" s="8">
        <v>7880</v>
      </c>
      <c r="F14" s="86">
        <v>8000</v>
      </c>
      <c r="G14" s="39"/>
    </row>
    <row r="15" spans="1:7">
      <c r="A15" s="100"/>
      <c r="B15" s="7" t="s">
        <v>18</v>
      </c>
      <c r="C15" s="1">
        <v>1381</v>
      </c>
      <c r="D15" s="8">
        <v>10000</v>
      </c>
      <c r="E15" s="8">
        <v>15287.94</v>
      </c>
      <c r="F15" s="86">
        <v>15000</v>
      </c>
      <c r="G15" s="54"/>
    </row>
    <row r="16" spans="1:7">
      <c r="A16" s="100"/>
      <c r="B16" s="7" t="s">
        <v>189</v>
      </c>
      <c r="C16" s="1">
        <v>1382</v>
      </c>
      <c r="D16" s="8">
        <v>20000</v>
      </c>
      <c r="E16" s="8">
        <v>7414.2</v>
      </c>
      <c r="F16" s="86">
        <v>0</v>
      </c>
      <c r="G16" s="54"/>
    </row>
    <row r="17" spans="1:7">
      <c r="A17" s="100"/>
      <c r="B17" s="7" t="s">
        <v>20</v>
      </c>
      <c r="C17" s="1">
        <v>1511</v>
      </c>
      <c r="D17" s="8">
        <v>300000</v>
      </c>
      <c r="E17" s="8">
        <v>234584.59</v>
      </c>
      <c r="F17" s="86">
        <v>300000</v>
      </c>
      <c r="G17" s="39"/>
    </row>
    <row r="18" spans="1:7">
      <c r="A18" s="100"/>
      <c r="B18" s="7" t="s">
        <v>21</v>
      </c>
      <c r="C18" s="1">
        <v>2460</v>
      </c>
      <c r="D18" s="8">
        <v>0</v>
      </c>
      <c r="E18" s="8">
        <v>0</v>
      </c>
      <c r="F18" s="86"/>
      <c r="G18" s="39"/>
    </row>
    <row r="19" spans="1:7">
      <c r="A19" s="100"/>
      <c r="B19" s="7" t="s">
        <v>22</v>
      </c>
      <c r="C19" s="1">
        <v>4111</v>
      </c>
      <c r="D19" s="8">
        <v>0</v>
      </c>
      <c r="E19" s="8">
        <v>26000</v>
      </c>
      <c r="F19" s="86"/>
      <c r="G19" s="39"/>
    </row>
    <row r="20" spans="1:7">
      <c r="A20" s="100"/>
      <c r="B20" s="7" t="s">
        <v>23</v>
      </c>
      <c r="C20" s="1">
        <v>4112</v>
      </c>
      <c r="D20" s="8">
        <v>116000</v>
      </c>
      <c r="E20" s="8">
        <v>116000</v>
      </c>
      <c r="F20" s="86">
        <v>90400</v>
      </c>
      <c r="G20" s="39"/>
    </row>
    <row r="21" spans="1:7">
      <c r="A21" s="100"/>
      <c r="B21" s="7" t="s">
        <v>24</v>
      </c>
      <c r="C21" s="1">
        <v>4116</v>
      </c>
      <c r="D21" s="8">
        <v>450000</v>
      </c>
      <c r="E21" s="8">
        <v>451659</v>
      </c>
      <c r="F21" s="86"/>
      <c r="G21" s="39"/>
    </row>
    <row r="22" spans="1:7">
      <c r="A22" s="100"/>
      <c r="B22" s="7" t="s">
        <v>25</v>
      </c>
      <c r="C22" s="1">
        <v>4122</v>
      </c>
      <c r="D22" s="8">
        <v>299000</v>
      </c>
      <c r="E22" s="8">
        <v>40000</v>
      </c>
      <c r="F22" s="86"/>
      <c r="G22" s="39"/>
    </row>
    <row r="23" spans="1:7">
      <c r="A23" s="100"/>
      <c r="B23" s="7" t="s">
        <v>26</v>
      </c>
      <c r="C23" s="1">
        <v>4222</v>
      </c>
      <c r="D23" s="8">
        <v>168000</v>
      </c>
      <c r="E23" s="8">
        <v>0</v>
      </c>
      <c r="F23" s="91">
        <v>0</v>
      </c>
      <c r="G23" s="39"/>
    </row>
    <row r="24" spans="1:7" ht="15.75" thickBot="1">
      <c r="A24" s="107" t="s">
        <v>27</v>
      </c>
      <c r="B24" s="108"/>
      <c r="C24" s="84"/>
      <c r="D24" s="2">
        <f>SUM(D3:D23)</f>
        <v>7229200</v>
      </c>
      <c r="E24" s="2">
        <f>SUM(E3:E23)</f>
        <v>5753056.0300000012</v>
      </c>
      <c r="F24" s="2">
        <f>SUM(F3:F23)</f>
        <v>7007400</v>
      </c>
      <c r="G24" s="40"/>
    </row>
    <row r="25" spans="1:7" ht="15.75" thickBot="1"/>
    <row r="26" spans="1:7">
      <c r="A26" s="99" t="s">
        <v>28</v>
      </c>
      <c r="B26" s="12" t="s">
        <v>29</v>
      </c>
      <c r="C26" s="28" t="s">
        <v>4</v>
      </c>
      <c r="D26" s="32" t="s">
        <v>1</v>
      </c>
      <c r="E26" s="32" t="s">
        <v>187</v>
      </c>
      <c r="F26" s="85" t="s">
        <v>188</v>
      </c>
      <c r="G26" s="41" t="s">
        <v>2</v>
      </c>
    </row>
    <row r="27" spans="1:7">
      <c r="A27" s="100"/>
      <c r="B27" s="7" t="s">
        <v>30</v>
      </c>
      <c r="C27" s="1">
        <v>2111</v>
      </c>
      <c r="D27" s="30">
        <v>345000</v>
      </c>
      <c r="E27" s="89">
        <v>0</v>
      </c>
      <c r="F27" s="87">
        <v>0</v>
      </c>
      <c r="G27" s="39"/>
    </row>
    <row r="28" spans="1:7" ht="15.75" thickBot="1">
      <c r="A28" s="97" t="s">
        <v>27</v>
      </c>
      <c r="B28" s="98"/>
      <c r="C28" s="14"/>
      <c r="D28" s="14">
        <f>SUM(D27)</f>
        <v>345000</v>
      </c>
      <c r="E28" s="14">
        <f>SUM(E27)</f>
        <v>0</v>
      </c>
      <c r="F28" s="88"/>
      <c r="G28" s="40"/>
    </row>
    <row r="29" spans="1:7" ht="15.75" thickBot="1">
      <c r="A29" s="5"/>
      <c r="B29" s="5"/>
      <c r="C29" s="11"/>
      <c r="D29" s="11"/>
      <c r="E29" s="11"/>
      <c r="F29" s="11"/>
    </row>
    <row r="30" spans="1:7">
      <c r="A30" s="99" t="s">
        <v>31</v>
      </c>
      <c r="B30" s="12" t="s">
        <v>32</v>
      </c>
      <c r="C30" s="28" t="s">
        <v>4</v>
      </c>
      <c r="D30" s="32" t="s">
        <v>1</v>
      </c>
      <c r="E30" s="32" t="s">
        <v>187</v>
      </c>
      <c r="F30" s="85" t="s">
        <v>188</v>
      </c>
      <c r="G30" s="41" t="s">
        <v>2</v>
      </c>
    </row>
    <row r="31" spans="1:7">
      <c r="A31" s="100"/>
      <c r="B31" s="7" t="s">
        <v>33</v>
      </c>
      <c r="C31" s="1">
        <v>2343</v>
      </c>
      <c r="D31" s="13"/>
      <c r="E31" s="13">
        <v>91386.87</v>
      </c>
      <c r="F31" s="87">
        <v>10000</v>
      </c>
      <c r="G31" s="39"/>
    </row>
    <row r="32" spans="1:7" ht="15.75" thickBot="1">
      <c r="A32" s="97" t="s">
        <v>27</v>
      </c>
      <c r="B32" s="98"/>
      <c r="C32" s="14"/>
      <c r="D32" s="14">
        <f>SUM(D31)</f>
        <v>0</v>
      </c>
      <c r="E32" s="14">
        <f>SUM(E31)</f>
        <v>91386.87</v>
      </c>
      <c r="F32" s="88">
        <f>SUM(F31)</f>
        <v>10000</v>
      </c>
      <c r="G32" s="40"/>
    </row>
    <row r="33" spans="1:7" ht="15.75" thickBot="1">
      <c r="A33" s="5"/>
      <c r="B33" s="5"/>
      <c r="C33" s="11"/>
      <c r="D33" s="11"/>
      <c r="E33" s="11"/>
      <c r="F33" s="11"/>
    </row>
    <row r="34" spans="1:7">
      <c r="A34" s="99" t="s">
        <v>68</v>
      </c>
      <c r="B34" s="12" t="s">
        <v>69</v>
      </c>
      <c r="C34" s="28" t="s">
        <v>4</v>
      </c>
      <c r="D34" s="32" t="s">
        <v>1</v>
      </c>
      <c r="E34" s="32" t="s">
        <v>187</v>
      </c>
      <c r="F34" s="85" t="s">
        <v>188</v>
      </c>
      <c r="G34" s="41" t="s">
        <v>2</v>
      </c>
    </row>
    <row r="35" spans="1:7">
      <c r="A35" s="100"/>
      <c r="B35" s="7" t="s">
        <v>190</v>
      </c>
      <c r="C35" s="1">
        <v>2321</v>
      </c>
      <c r="D35" s="13"/>
      <c r="E35" s="13">
        <v>100000</v>
      </c>
      <c r="F35" s="87">
        <v>0</v>
      </c>
      <c r="G35" s="39"/>
    </row>
    <row r="36" spans="1:7" ht="15.75" thickBot="1">
      <c r="A36" s="97" t="s">
        <v>27</v>
      </c>
      <c r="B36" s="98"/>
      <c r="C36" s="14"/>
      <c r="D36" s="14">
        <f>SUM(D35)</f>
        <v>0</v>
      </c>
      <c r="E36" s="14">
        <f>SUM(E35)</f>
        <v>100000</v>
      </c>
      <c r="F36" s="88">
        <f>SUM(F35)</f>
        <v>0</v>
      </c>
      <c r="G36" s="40"/>
    </row>
    <row r="37" spans="1:7" ht="15.75" thickBot="1">
      <c r="A37" s="5"/>
      <c r="B37" s="5"/>
      <c r="C37" s="11"/>
      <c r="D37" s="11"/>
      <c r="E37" s="11"/>
      <c r="F37" s="11"/>
    </row>
    <row r="38" spans="1:7">
      <c r="A38" s="99" t="s">
        <v>192</v>
      </c>
      <c r="B38" s="12" t="s">
        <v>193</v>
      </c>
      <c r="C38" s="28" t="s">
        <v>4</v>
      </c>
      <c r="D38" s="32" t="s">
        <v>1</v>
      </c>
      <c r="E38" s="32" t="s">
        <v>187</v>
      </c>
      <c r="F38" s="85" t="s">
        <v>188</v>
      </c>
      <c r="G38" s="41" t="s">
        <v>2</v>
      </c>
    </row>
    <row r="39" spans="1:7">
      <c r="A39" s="100"/>
      <c r="B39" s="7" t="s">
        <v>30</v>
      </c>
      <c r="C39" s="1">
        <v>2111</v>
      </c>
      <c r="D39" s="13"/>
      <c r="E39" s="13">
        <v>0</v>
      </c>
      <c r="F39" s="87">
        <v>50000</v>
      </c>
      <c r="G39" s="39"/>
    </row>
    <row r="40" spans="1:7" ht="15.75" thickBot="1">
      <c r="A40" s="97" t="s">
        <v>27</v>
      </c>
      <c r="B40" s="98"/>
      <c r="C40" s="14"/>
      <c r="D40" s="14">
        <f>SUM(D39)</f>
        <v>0</v>
      </c>
      <c r="E40" s="14">
        <f>SUM(E39)</f>
        <v>0</v>
      </c>
      <c r="F40" s="88">
        <f>SUM(F39)</f>
        <v>50000</v>
      </c>
      <c r="G40" s="40"/>
    </row>
    <row r="41" spans="1:7" ht="15.75" thickBot="1">
      <c r="A41" s="5"/>
      <c r="B41" s="5"/>
      <c r="C41" s="11"/>
      <c r="D41" s="11"/>
      <c r="E41" s="11"/>
      <c r="F41" s="11"/>
    </row>
    <row r="42" spans="1:7">
      <c r="A42" s="99" t="s">
        <v>78</v>
      </c>
      <c r="B42" s="12" t="s">
        <v>79</v>
      </c>
      <c r="C42" s="28" t="s">
        <v>4</v>
      </c>
      <c r="D42" s="32" t="s">
        <v>1</v>
      </c>
      <c r="E42" s="32" t="s">
        <v>187</v>
      </c>
      <c r="F42" s="85" t="s">
        <v>188</v>
      </c>
      <c r="G42" s="41" t="s">
        <v>2</v>
      </c>
    </row>
    <row r="43" spans="1:7">
      <c r="A43" s="100"/>
      <c r="B43" s="7" t="s">
        <v>30</v>
      </c>
      <c r="C43" s="1">
        <v>2111</v>
      </c>
      <c r="D43" s="13"/>
      <c r="E43" s="13">
        <v>140</v>
      </c>
      <c r="F43" s="87">
        <v>0</v>
      </c>
      <c r="G43" s="39"/>
    </row>
    <row r="44" spans="1:7" ht="15.75" thickBot="1">
      <c r="A44" s="97" t="s">
        <v>27</v>
      </c>
      <c r="B44" s="98"/>
      <c r="C44" s="14"/>
      <c r="D44" s="14">
        <f>SUM(D43)</f>
        <v>0</v>
      </c>
      <c r="E44" s="14">
        <f>SUM(E43)</f>
        <v>140</v>
      </c>
      <c r="F44" s="88">
        <f>SUM(F43)</f>
        <v>0</v>
      </c>
      <c r="G44" s="40"/>
    </row>
    <row r="45" spans="1:7" ht="15.75" thickBot="1">
      <c r="A45" s="5"/>
      <c r="B45" s="5"/>
      <c r="C45" s="11"/>
      <c r="D45" s="11"/>
      <c r="E45" s="11"/>
      <c r="F45" s="11"/>
    </row>
    <row r="46" spans="1:7">
      <c r="A46" s="99" t="s">
        <v>34</v>
      </c>
      <c r="B46" s="43" t="s">
        <v>35</v>
      </c>
      <c r="C46" s="28" t="s">
        <v>4</v>
      </c>
      <c r="D46" s="32" t="s">
        <v>1</v>
      </c>
      <c r="E46" s="32" t="s">
        <v>187</v>
      </c>
      <c r="F46" s="85" t="s">
        <v>188</v>
      </c>
      <c r="G46" s="41" t="s">
        <v>2</v>
      </c>
    </row>
    <row r="47" spans="1:7">
      <c r="A47" s="106"/>
      <c r="B47" s="7" t="s">
        <v>30</v>
      </c>
      <c r="C47" s="1">
        <v>2111</v>
      </c>
      <c r="D47" s="13">
        <v>500000</v>
      </c>
      <c r="E47" s="13">
        <v>524390</v>
      </c>
      <c r="F47" s="87">
        <v>500000</v>
      </c>
      <c r="G47" s="39"/>
    </row>
    <row r="48" spans="1:7">
      <c r="A48" s="100"/>
      <c r="B48" s="7" t="s">
        <v>36</v>
      </c>
      <c r="C48" s="1">
        <v>2112</v>
      </c>
      <c r="D48" s="13">
        <v>110000</v>
      </c>
      <c r="E48" s="13">
        <v>111850</v>
      </c>
      <c r="F48" s="87">
        <v>110000</v>
      </c>
      <c r="G48" s="39"/>
    </row>
    <row r="49" spans="1:7" ht="15.75" thickBot="1">
      <c r="A49" s="97" t="s">
        <v>27</v>
      </c>
      <c r="B49" s="98"/>
      <c r="C49" s="14"/>
      <c r="D49" s="14">
        <f>SUM(D47:D48)</f>
        <v>610000</v>
      </c>
      <c r="E49" s="14">
        <f>SUM(E47:E48)</f>
        <v>636240</v>
      </c>
      <c r="F49" s="88">
        <f>SUM(F47:F48)</f>
        <v>610000</v>
      </c>
      <c r="G49" s="40"/>
    </row>
    <row r="50" spans="1:7">
      <c r="A50" s="99" t="s">
        <v>37</v>
      </c>
      <c r="B50" s="43" t="s">
        <v>38</v>
      </c>
      <c r="C50" s="28" t="s">
        <v>4</v>
      </c>
      <c r="D50" s="32" t="s">
        <v>1</v>
      </c>
      <c r="E50" s="32" t="s">
        <v>187</v>
      </c>
      <c r="F50" s="85" t="s">
        <v>188</v>
      </c>
      <c r="G50" s="41" t="s">
        <v>2</v>
      </c>
    </row>
    <row r="51" spans="1:7">
      <c r="A51" s="106"/>
      <c r="B51" s="7" t="s">
        <v>30</v>
      </c>
      <c r="C51" s="1">
        <v>2111</v>
      </c>
      <c r="D51" s="13">
        <v>20000</v>
      </c>
      <c r="E51" s="13">
        <v>5000</v>
      </c>
      <c r="F51" s="87">
        <v>5000</v>
      </c>
      <c r="G51" s="39"/>
    </row>
    <row r="52" spans="1:7" ht="15.75" thickBot="1">
      <c r="A52" s="97" t="s">
        <v>27</v>
      </c>
      <c r="B52" s="98"/>
      <c r="C52" s="14"/>
      <c r="D52" s="14">
        <f>SUM(D51:D51)</f>
        <v>20000</v>
      </c>
      <c r="E52" s="14">
        <f>SUM(E51:E51)</f>
        <v>5000</v>
      </c>
      <c r="F52" s="14">
        <f>SUM(F51:F51)</f>
        <v>5000</v>
      </c>
      <c r="G52" s="40"/>
    </row>
    <row r="53" spans="1:7" ht="15.75" thickBot="1">
      <c r="A53" s="5"/>
      <c r="B53" s="5"/>
      <c r="C53" s="11"/>
      <c r="D53" s="11"/>
      <c r="E53" s="11"/>
      <c r="F53" s="11"/>
    </row>
    <row r="54" spans="1:7">
      <c r="A54" s="99" t="s">
        <v>39</v>
      </c>
      <c r="B54" s="43" t="s">
        <v>40</v>
      </c>
      <c r="C54" s="28" t="s">
        <v>4</v>
      </c>
      <c r="D54" s="32" t="s">
        <v>1</v>
      </c>
      <c r="E54" s="32" t="s">
        <v>187</v>
      </c>
      <c r="F54" s="85" t="s">
        <v>188</v>
      </c>
      <c r="G54" s="41" t="s">
        <v>2</v>
      </c>
    </row>
    <row r="55" spans="1:7">
      <c r="A55" s="106"/>
      <c r="B55" s="7" t="s">
        <v>30</v>
      </c>
      <c r="C55" s="1">
        <v>2111</v>
      </c>
      <c r="D55" s="13">
        <v>12000</v>
      </c>
      <c r="E55" s="13">
        <v>7150</v>
      </c>
      <c r="F55" s="13">
        <v>12000</v>
      </c>
      <c r="G55" s="39"/>
    </row>
    <row r="56" spans="1:7" ht="14.25" customHeight="1">
      <c r="A56" s="106"/>
      <c r="B56" s="7" t="s">
        <v>41</v>
      </c>
      <c r="C56" s="1">
        <v>2132</v>
      </c>
      <c r="D56" s="13">
        <v>20000</v>
      </c>
      <c r="E56" s="13">
        <v>15850</v>
      </c>
      <c r="F56" s="13">
        <v>20000</v>
      </c>
      <c r="G56" s="39"/>
    </row>
    <row r="57" spans="1:7" ht="14.25" customHeight="1">
      <c r="A57" s="100"/>
      <c r="B57" s="7" t="s">
        <v>42</v>
      </c>
      <c r="C57" s="1">
        <v>3112</v>
      </c>
      <c r="D57" s="13">
        <v>100000</v>
      </c>
      <c r="E57" s="13">
        <v>63790.13</v>
      </c>
      <c r="F57" s="13">
        <v>80000</v>
      </c>
      <c r="G57" s="39"/>
    </row>
    <row r="58" spans="1:7" ht="15.75" thickBot="1">
      <c r="A58" s="97" t="s">
        <v>27</v>
      </c>
      <c r="B58" s="98"/>
      <c r="C58" s="14"/>
      <c r="D58" s="14">
        <f>SUM(D55:D57)</f>
        <v>132000</v>
      </c>
      <c r="E58" s="14">
        <f>SUM(E55:E57)</f>
        <v>86790.13</v>
      </c>
      <c r="F58" s="14">
        <f>SUM(F55:F57)</f>
        <v>112000</v>
      </c>
      <c r="G58" s="40"/>
    </row>
    <row r="59" spans="1:7" ht="15.75" thickBot="1">
      <c r="A59" s="5"/>
      <c r="B59" s="5"/>
      <c r="C59" s="11"/>
      <c r="D59" s="11"/>
      <c r="E59" s="11"/>
      <c r="F59" s="11"/>
    </row>
    <row r="60" spans="1:7">
      <c r="A60" s="99" t="s">
        <v>43</v>
      </c>
      <c r="B60" s="43" t="s">
        <v>44</v>
      </c>
      <c r="C60" s="28" t="s">
        <v>4</v>
      </c>
      <c r="D60" s="32" t="s">
        <v>1</v>
      </c>
      <c r="E60" s="32" t="s">
        <v>187</v>
      </c>
      <c r="F60" s="85" t="s">
        <v>188</v>
      </c>
      <c r="G60" s="41" t="s">
        <v>2</v>
      </c>
    </row>
    <row r="61" spans="1:7">
      <c r="A61" s="100"/>
      <c r="B61" s="7" t="s">
        <v>30</v>
      </c>
      <c r="C61" s="1">
        <v>2111</v>
      </c>
      <c r="D61" s="13">
        <v>2000</v>
      </c>
      <c r="E61" s="13">
        <v>2000</v>
      </c>
      <c r="F61" s="13">
        <v>2000</v>
      </c>
      <c r="G61" s="39"/>
    </row>
    <row r="62" spans="1:7" ht="15.75" thickBot="1">
      <c r="A62" s="97" t="s">
        <v>27</v>
      </c>
      <c r="B62" s="98"/>
      <c r="C62" s="14"/>
      <c r="D62" s="14">
        <f>SUM(D61:D61)</f>
        <v>2000</v>
      </c>
      <c r="E62" s="14">
        <f>SUM(E61:E61)</f>
        <v>2000</v>
      </c>
      <c r="F62" s="14">
        <f>SUM(F61:F61)</f>
        <v>2000</v>
      </c>
      <c r="G62" s="40"/>
    </row>
    <row r="63" spans="1:7" ht="15.75" thickBot="1">
      <c r="A63" s="5"/>
      <c r="B63" s="5"/>
      <c r="C63" s="11"/>
      <c r="D63" s="11"/>
      <c r="E63" s="11"/>
      <c r="F63" s="11"/>
    </row>
    <row r="64" spans="1:7">
      <c r="A64" s="99" t="s">
        <v>45</v>
      </c>
      <c r="B64" s="43" t="s">
        <v>46</v>
      </c>
      <c r="C64" s="28" t="s">
        <v>4</v>
      </c>
      <c r="D64" s="32" t="s">
        <v>1</v>
      </c>
      <c r="E64" s="32" t="s">
        <v>187</v>
      </c>
      <c r="F64" s="85" t="s">
        <v>188</v>
      </c>
      <c r="G64" s="41" t="s">
        <v>2</v>
      </c>
    </row>
    <row r="65" spans="1:7">
      <c r="A65" s="100"/>
      <c r="B65" s="7" t="s">
        <v>30</v>
      </c>
      <c r="C65" s="1">
        <v>2111</v>
      </c>
      <c r="D65" s="13">
        <v>30000</v>
      </c>
      <c r="E65" s="13">
        <v>49972</v>
      </c>
      <c r="F65" s="30">
        <v>0</v>
      </c>
      <c r="G65" s="55"/>
    </row>
    <row r="66" spans="1:7">
      <c r="A66" s="100"/>
      <c r="B66" s="7" t="s">
        <v>47</v>
      </c>
      <c r="C66" s="1">
        <v>2119</v>
      </c>
      <c r="D66" s="13">
        <v>2000</v>
      </c>
      <c r="E66" s="13">
        <v>500</v>
      </c>
      <c r="F66" s="13">
        <v>1000</v>
      </c>
      <c r="G66" s="39"/>
    </row>
    <row r="67" spans="1:7">
      <c r="A67" s="100"/>
      <c r="B67" s="7" t="s">
        <v>48</v>
      </c>
      <c r="C67" s="1">
        <v>2131</v>
      </c>
      <c r="D67" s="13">
        <v>20000</v>
      </c>
      <c r="E67" s="13">
        <v>24026</v>
      </c>
      <c r="F67" s="13">
        <v>20000</v>
      </c>
      <c r="G67" s="39"/>
    </row>
    <row r="68" spans="1:7">
      <c r="A68" s="100"/>
      <c r="B68" s="7" t="s">
        <v>191</v>
      </c>
      <c r="C68" s="1">
        <v>2132</v>
      </c>
      <c r="D68" s="13">
        <v>0</v>
      </c>
      <c r="E68" s="13">
        <v>302</v>
      </c>
      <c r="F68" s="13">
        <v>0</v>
      </c>
      <c r="G68" s="39"/>
    </row>
    <row r="69" spans="1:7" ht="15.75" thickBot="1">
      <c r="A69" s="97" t="s">
        <v>27</v>
      </c>
      <c r="B69" s="98"/>
      <c r="C69" s="14"/>
      <c r="D69" s="14">
        <f>SUM(D65:D68)</f>
        <v>52000</v>
      </c>
      <c r="E69" s="14">
        <f>SUM(E65:E68)</f>
        <v>74800</v>
      </c>
      <c r="F69" s="14">
        <f>SUM(F65:F68)</f>
        <v>21000</v>
      </c>
      <c r="G69" s="40"/>
    </row>
    <row r="70" spans="1:7" ht="15.75" thickBot="1">
      <c r="A70" s="5"/>
      <c r="B70" s="5"/>
      <c r="C70" s="11"/>
      <c r="D70" s="11"/>
      <c r="E70" s="11"/>
      <c r="F70" s="11"/>
    </row>
    <row r="71" spans="1:7">
      <c r="A71" s="103" t="s">
        <v>49</v>
      </c>
      <c r="B71" s="19" t="s">
        <v>50</v>
      </c>
      <c r="C71" s="28" t="s">
        <v>4</v>
      </c>
      <c r="D71" s="32" t="s">
        <v>1</v>
      </c>
      <c r="E71" s="32" t="s">
        <v>187</v>
      </c>
      <c r="F71" s="85" t="s">
        <v>188</v>
      </c>
      <c r="G71" s="41" t="s">
        <v>2</v>
      </c>
    </row>
    <row r="72" spans="1:7">
      <c r="A72" s="104"/>
      <c r="B72" s="7" t="s">
        <v>30</v>
      </c>
      <c r="C72" s="1">
        <v>2111</v>
      </c>
      <c r="D72" s="13">
        <v>70000</v>
      </c>
      <c r="E72" s="13">
        <v>59427</v>
      </c>
      <c r="F72" s="30">
        <v>60000</v>
      </c>
      <c r="G72" s="39"/>
    </row>
    <row r="73" spans="1:7" ht="15.75" thickBot="1">
      <c r="A73" s="105"/>
      <c r="B73" s="18" t="s">
        <v>27</v>
      </c>
      <c r="C73" s="14"/>
      <c r="D73" s="14">
        <f>SUM(D72)</f>
        <v>70000</v>
      </c>
      <c r="E73" s="14">
        <f>SUM(E72)</f>
        <v>59427</v>
      </c>
      <c r="F73" s="14">
        <f>SUM(F72)</f>
        <v>60000</v>
      </c>
      <c r="G73" s="40"/>
    </row>
    <row r="74" spans="1:7" ht="15.75" thickBot="1">
      <c r="A74" s="15"/>
      <c r="B74" s="16"/>
      <c r="C74" s="9"/>
      <c r="D74" s="9"/>
      <c r="E74" s="9"/>
      <c r="F74" s="9"/>
    </row>
    <row r="75" spans="1:7">
      <c r="A75" s="103" t="s">
        <v>51</v>
      </c>
      <c r="B75" s="19" t="s">
        <v>52</v>
      </c>
      <c r="C75" s="28" t="s">
        <v>4</v>
      </c>
      <c r="D75" s="32" t="s">
        <v>1</v>
      </c>
      <c r="E75" s="32" t="s">
        <v>187</v>
      </c>
      <c r="F75" s="85" t="s">
        <v>188</v>
      </c>
      <c r="G75" s="41" t="s">
        <v>2</v>
      </c>
    </row>
    <row r="76" spans="1:7">
      <c r="A76" s="104"/>
      <c r="B76" s="17" t="s">
        <v>53</v>
      </c>
      <c r="C76" s="1">
        <v>2324</v>
      </c>
      <c r="D76" s="13">
        <v>40000</v>
      </c>
      <c r="E76" s="13">
        <v>39018</v>
      </c>
      <c r="F76" s="13">
        <v>40000</v>
      </c>
      <c r="G76" s="39"/>
    </row>
    <row r="77" spans="1:7" ht="15.75" thickBot="1">
      <c r="A77" s="105"/>
      <c r="B77" s="18" t="s">
        <v>27</v>
      </c>
      <c r="C77" s="14"/>
      <c r="D77" s="14">
        <f>SUM(D76)</f>
        <v>40000</v>
      </c>
      <c r="E77" s="14">
        <f>SUM(E76)</f>
        <v>39018</v>
      </c>
      <c r="F77" s="14">
        <f>SUM(F76)</f>
        <v>40000</v>
      </c>
      <c r="G77" s="40"/>
    </row>
    <row r="78" spans="1:7" ht="15.75" thickBot="1">
      <c r="A78" s="15"/>
      <c r="B78" s="16"/>
      <c r="C78" s="9"/>
      <c r="D78" s="9"/>
      <c r="E78" s="9"/>
      <c r="F78" s="9"/>
    </row>
    <row r="79" spans="1:7">
      <c r="A79" s="99" t="s">
        <v>56</v>
      </c>
      <c r="B79" s="43" t="s">
        <v>57</v>
      </c>
      <c r="C79" s="28" t="s">
        <v>4</v>
      </c>
      <c r="D79" s="32" t="s">
        <v>1</v>
      </c>
      <c r="E79" s="32" t="s">
        <v>187</v>
      </c>
      <c r="F79" s="85" t="s">
        <v>188</v>
      </c>
      <c r="G79" s="41" t="s">
        <v>2</v>
      </c>
    </row>
    <row r="80" spans="1:7">
      <c r="A80" s="100"/>
      <c r="B80" s="7" t="s">
        <v>30</v>
      </c>
      <c r="C80" s="1">
        <v>2111</v>
      </c>
      <c r="D80" s="13">
        <v>1000</v>
      </c>
      <c r="E80" s="13">
        <v>1940</v>
      </c>
      <c r="F80" s="13">
        <v>1000</v>
      </c>
      <c r="G80" s="39"/>
    </row>
    <row r="81" spans="1:7">
      <c r="A81" s="100"/>
      <c r="B81" s="7" t="s">
        <v>41</v>
      </c>
      <c r="C81" s="1">
        <v>2132</v>
      </c>
      <c r="D81" s="13">
        <v>2000</v>
      </c>
      <c r="E81" s="13">
        <v>0</v>
      </c>
      <c r="F81" s="13">
        <v>2000</v>
      </c>
      <c r="G81" s="39"/>
    </row>
    <row r="82" spans="1:7">
      <c r="A82" s="100"/>
      <c r="B82" s="7" t="s">
        <v>58</v>
      </c>
      <c r="C82" s="1">
        <v>2141</v>
      </c>
      <c r="D82" s="13">
        <v>0</v>
      </c>
      <c r="E82" s="13">
        <v>0</v>
      </c>
      <c r="F82" s="13">
        <v>0</v>
      </c>
      <c r="G82" s="39"/>
    </row>
    <row r="83" spans="1:7">
      <c r="A83" s="100"/>
      <c r="B83" s="7" t="s">
        <v>59</v>
      </c>
      <c r="C83" s="1">
        <v>2322</v>
      </c>
      <c r="D83" s="13">
        <v>17600</v>
      </c>
      <c r="E83" s="13">
        <v>17603</v>
      </c>
      <c r="F83" s="13">
        <v>0</v>
      </c>
      <c r="G83" s="39"/>
    </row>
    <row r="84" spans="1:7">
      <c r="A84" s="100"/>
      <c r="B84" s="7" t="s">
        <v>60</v>
      </c>
      <c r="C84" s="1">
        <v>2324</v>
      </c>
      <c r="D84" s="13">
        <v>0</v>
      </c>
      <c r="E84" s="13">
        <v>0</v>
      </c>
      <c r="F84" s="13">
        <v>0</v>
      </c>
      <c r="G84" s="39"/>
    </row>
    <row r="85" spans="1:7" ht="15.75" thickBot="1">
      <c r="A85" s="97" t="s">
        <v>27</v>
      </c>
      <c r="B85" s="98"/>
      <c r="C85" s="14"/>
      <c r="D85" s="14">
        <f>SUM(D80:D84)</f>
        <v>20600</v>
      </c>
      <c r="E85" s="14">
        <f>SUM(E80:E84)</f>
        <v>19543</v>
      </c>
      <c r="F85" s="14">
        <f>SUM(F80:F84)</f>
        <v>3000</v>
      </c>
      <c r="G85" s="40"/>
    </row>
    <row r="86" spans="1:7" ht="15.75" thickBot="1">
      <c r="A86" s="5"/>
      <c r="B86" s="5"/>
      <c r="C86" s="11"/>
      <c r="D86" s="11"/>
      <c r="E86" s="11"/>
      <c r="F86" s="11"/>
    </row>
    <row r="87" spans="1:7">
      <c r="A87" s="99" t="s">
        <v>61</v>
      </c>
      <c r="B87" s="12" t="s">
        <v>62</v>
      </c>
      <c r="C87" s="28" t="s">
        <v>4</v>
      </c>
      <c r="D87" s="32" t="s">
        <v>63</v>
      </c>
      <c r="E87" s="32" t="s">
        <v>187</v>
      </c>
      <c r="F87" s="85" t="s">
        <v>188</v>
      </c>
      <c r="G87" s="41" t="s">
        <v>2</v>
      </c>
    </row>
    <row r="88" spans="1:7">
      <c r="A88" s="100"/>
      <c r="B88" s="7" t="s">
        <v>58</v>
      </c>
      <c r="C88" s="1">
        <v>2141</v>
      </c>
      <c r="D88" s="13">
        <v>1000</v>
      </c>
      <c r="E88" s="13">
        <v>420.77</v>
      </c>
      <c r="F88" s="87">
        <v>500</v>
      </c>
      <c r="G88" s="39"/>
    </row>
    <row r="89" spans="1:7" ht="15.75" thickBot="1">
      <c r="A89" s="97" t="s">
        <v>27</v>
      </c>
      <c r="B89" s="98"/>
      <c r="C89" s="14"/>
      <c r="D89" s="14">
        <f>SUM(D88)</f>
        <v>1000</v>
      </c>
      <c r="E89" s="14">
        <f>SUM(E88)</f>
        <v>420.77</v>
      </c>
      <c r="F89" s="14">
        <f>SUM(F88)</f>
        <v>500</v>
      </c>
      <c r="G89" s="40"/>
    </row>
    <row r="90" spans="1:7" ht="15.75" thickBot="1">
      <c r="A90" s="10"/>
      <c r="B90" s="6"/>
      <c r="C90" s="11"/>
      <c r="D90" s="11"/>
      <c r="E90" s="11"/>
      <c r="F90" s="11"/>
    </row>
    <row r="91" spans="1:7" ht="15.75" thickBot="1">
      <c r="A91" s="101" t="s">
        <v>64</v>
      </c>
      <c r="B91" s="102"/>
      <c r="C91" s="44"/>
      <c r="D91" s="44">
        <f>D24+D28+D32+D69+D77+D89+D85+D73+D62+D58+D52+D49</f>
        <v>8521800</v>
      </c>
      <c r="E91" s="44">
        <f>E24+E28+E32+E69+E77+E89+E85+E73+E62+E58+E52+E49+E44+E36</f>
        <v>6867821.8000000007</v>
      </c>
      <c r="F91" s="44">
        <f>F24+F28+F32+F69+F77+F89+F85+F73+F62+F58+F52+F49+F40</f>
        <v>7920900</v>
      </c>
      <c r="G91" s="41"/>
    </row>
    <row r="92" spans="1:7">
      <c r="A92" s="3"/>
      <c r="B92" s="3"/>
      <c r="C92" s="4"/>
      <c r="D92" s="4"/>
      <c r="E92" s="4"/>
      <c r="F92" s="4"/>
    </row>
    <row r="93" spans="1:7">
      <c r="A93" s="15"/>
      <c r="B93" s="16"/>
      <c r="C93" s="9"/>
      <c r="D93" s="9"/>
      <c r="E93" s="9"/>
      <c r="F93" s="9"/>
    </row>
  </sheetData>
  <mergeCells count="29">
    <mergeCell ref="A3:A23"/>
    <mergeCell ref="A26:A27"/>
    <mergeCell ref="A28:B28"/>
    <mergeCell ref="A30:A31"/>
    <mergeCell ref="A32:B32"/>
    <mergeCell ref="A54:A57"/>
    <mergeCell ref="A46:A48"/>
    <mergeCell ref="A36:B36"/>
    <mergeCell ref="A42:A43"/>
    <mergeCell ref="A44:B44"/>
    <mergeCell ref="A49:B49"/>
    <mergeCell ref="A50:A51"/>
    <mergeCell ref="A52:B52"/>
    <mergeCell ref="A60:A61"/>
    <mergeCell ref="A64:A68"/>
    <mergeCell ref="A24:B24"/>
    <mergeCell ref="A58:B58"/>
    <mergeCell ref="A38:A39"/>
    <mergeCell ref="A40:B40"/>
    <mergeCell ref="A62:B62"/>
    <mergeCell ref="A34:A35"/>
    <mergeCell ref="A91:B91"/>
    <mergeCell ref="A87:A88"/>
    <mergeCell ref="A89:B89"/>
    <mergeCell ref="A75:A77"/>
    <mergeCell ref="A69:B69"/>
    <mergeCell ref="A71:A73"/>
    <mergeCell ref="A79:A84"/>
    <mergeCell ref="A85:B85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56" orientation="landscape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216"/>
  <sheetViews>
    <sheetView view="pageBreakPreview" zoomScaleSheetLayoutView="100" workbookViewId="0">
      <selection activeCell="F45" sqref="F45"/>
    </sheetView>
  </sheetViews>
  <sheetFormatPr defaultRowHeight="15"/>
  <cols>
    <col min="1" max="1" width="12.140625" customWidth="1"/>
    <col min="2" max="2" width="66.42578125" customWidth="1"/>
    <col min="3" max="3" width="16.42578125" customWidth="1"/>
    <col min="4" max="6" width="19.7109375" customWidth="1"/>
    <col min="7" max="7" width="36.42578125" customWidth="1"/>
  </cols>
  <sheetData>
    <row r="1" spans="1:7">
      <c r="A1" s="35"/>
      <c r="B1" s="12" t="s">
        <v>65</v>
      </c>
      <c r="C1" s="36"/>
      <c r="D1" s="32" t="s">
        <v>1</v>
      </c>
      <c r="E1" s="32" t="s">
        <v>194</v>
      </c>
      <c r="F1" s="85" t="s">
        <v>188</v>
      </c>
      <c r="G1" s="41" t="s">
        <v>2</v>
      </c>
    </row>
    <row r="2" spans="1:7" ht="15.75" thickBot="1">
      <c r="A2" s="45" t="s">
        <v>3</v>
      </c>
      <c r="B2" s="46"/>
      <c r="C2" s="47" t="s">
        <v>4</v>
      </c>
      <c r="D2" s="47" t="s">
        <v>5</v>
      </c>
      <c r="E2" s="47"/>
      <c r="F2" s="47" t="s">
        <v>5</v>
      </c>
      <c r="G2" s="48"/>
    </row>
    <row r="3" spans="1:7" ht="15.75" thickBot="1">
      <c r="A3" s="5"/>
      <c r="B3" s="5"/>
      <c r="C3" s="11"/>
      <c r="D3" s="11"/>
      <c r="E3" s="11"/>
      <c r="F3" s="11"/>
    </row>
    <row r="4" spans="1:7">
      <c r="A4" s="99" t="s">
        <v>28</v>
      </c>
      <c r="B4" s="12" t="s">
        <v>29</v>
      </c>
      <c r="C4" s="28" t="s">
        <v>4</v>
      </c>
      <c r="D4" s="32" t="s">
        <v>1</v>
      </c>
      <c r="E4" s="32" t="s">
        <v>187</v>
      </c>
      <c r="F4" s="85" t="s">
        <v>188</v>
      </c>
      <c r="G4" s="41" t="s">
        <v>2</v>
      </c>
    </row>
    <row r="5" spans="1:7">
      <c r="A5" s="100"/>
      <c r="B5" s="7" t="s">
        <v>66</v>
      </c>
      <c r="C5" s="1">
        <v>5139</v>
      </c>
      <c r="D5" s="13">
        <v>34000</v>
      </c>
      <c r="E5" s="13">
        <v>11960</v>
      </c>
      <c r="F5" s="13">
        <v>34000</v>
      </c>
      <c r="G5" s="39"/>
    </row>
    <row r="6" spans="1:7">
      <c r="A6" s="100"/>
      <c r="B6" s="7" t="s">
        <v>67</v>
      </c>
      <c r="C6" s="1">
        <v>5169</v>
      </c>
      <c r="D6" s="13">
        <v>150000</v>
      </c>
      <c r="E6" s="13">
        <v>46055.199999999997</v>
      </c>
      <c r="F6" s="13">
        <v>50000</v>
      </c>
      <c r="G6" s="39"/>
    </row>
    <row r="7" spans="1:7" ht="15.75" thickBot="1">
      <c r="A7" s="97" t="s">
        <v>27</v>
      </c>
      <c r="B7" s="98"/>
      <c r="C7" s="14"/>
      <c r="D7" s="33">
        <f>SUM(D5:D6)</f>
        <v>184000</v>
      </c>
      <c r="E7" s="33">
        <f>SUM(E5:E6)</f>
        <v>58015.199999999997</v>
      </c>
      <c r="F7" s="33">
        <f>SUM(F5:F6)</f>
        <v>84000</v>
      </c>
      <c r="G7" s="40"/>
    </row>
    <row r="8" spans="1:7" ht="15.75" thickBot="1">
      <c r="A8" s="5"/>
      <c r="B8" s="5"/>
      <c r="C8" s="11"/>
      <c r="D8" s="11"/>
      <c r="E8" s="11"/>
      <c r="F8" s="11"/>
    </row>
    <row r="9" spans="1:7">
      <c r="A9" s="99" t="s">
        <v>68</v>
      </c>
      <c r="B9" s="12" t="s">
        <v>69</v>
      </c>
      <c r="C9" s="28" t="s">
        <v>4</v>
      </c>
      <c r="D9" s="32" t="s">
        <v>1</v>
      </c>
      <c r="E9" s="32" t="s">
        <v>187</v>
      </c>
      <c r="F9" s="85" t="s">
        <v>188</v>
      </c>
      <c r="G9" s="41" t="s">
        <v>2</v>
      </c>
    </row>
    <row r="10" spans="1:7">
      <c r="A10" s="100"/>
      <c r="B10" s="7" t="s">
        <v>66</v>
      </c>
      <c r="C10" s="1">
        <v>5139</v>
      </c>
      <c r="D10" s="13">
        <v>20000</v>
      </c>
      <c r="E10" s="13">
        <v>0</v>
      </c>
      <c r="F10" s="13">
        <v>100000</v>
      </c>
      <c r="G10" s="39"/>
    </row>
    <row r="11" spans="1:7">
      <c r="A11" s="100"/>
      <c r="B11" s="7" t="s">
        <v>67</v>
      </c>
      <c r="C11" s="1">
        <v>5169</v>
      </c>
      <c r="D11" s="13">
        <v>10000</v>
      </c>
      <c r="E11" s="13">
        <v>0</v>
      </c>
      <c r="F11" s="13">
        <v>150000</v>
      </c>
      <c r="G11" s="39"/>
    </row>
    <row r="12" spans="1:7">
      <c r="A12" s="100"/>
      <c r="B12" s="7" t="s">
        <v>70</v>
      </c>
      <c r="C12" s="1">
        <v>5171</v>
      </c>
      <c r="D12" s="13">
        <v>2000000</v>
      </c>
      <c r="E12" s="13">
        <v>0</v>
      </c>
      <c r="F12" s="13">
        <v>250000</v>
      </c>
      <c r="G12" s="39"/>
    </row>
    <row r="13" spans="1:7" ht="15.75" thickBot="1">
      <c r="A13" s="97" t="s">
        <v>27</v>
      </c>
      <c r="B13" s="98"/>
      <c r="C13" s="14"/>
      <c r="D13" s="33">
        <f>SUM(D10:D12)</f>
        <v>2030000</v>
      </c>
      <c r="E13" s="33">
        <f>SUM(E10:E12)</f>
        <v>0</v>
      </c>
      <c r="F13" s="33">
        <f>SUM(F10:F12)</f>
        <v>500000</v>
      </c>
      <c r="G13" s="40"/>
    </row>
    <row r="14" spans="1:7" ht="15.75" thickBot="1">
      <c r="A14" s="5"/>
      <c r="B14" s="5"/>
      <c r="C14" s="11"/>
      <c r="D14" s="11"/>
      <c r="E14" s="11"/>
      <c r="F14" s="11"/>
    </row>
    <row r="15" spans="1:7">
      <c r="A15" s="99" t="s">
        <v>71</v>
      </c>
      <c r="B15" s="12" t="s">
        <v>72</v>
      </c>
      <c r="C15" s="28" t="s">
        <v>4</v>
      </c>
      <c r="D15" s="32" t="s">
        <v>1</v>
      </c>
      <c r="E15" s="32" t="s">
        <v>187</v>
      </c>
      <c r="F15" s="85" t="s">
        <v>188</v>
      </c>
      <c r="G15" s="41" t="s">
        <v>2</v>
      </c>
    </row>
    <row r="16" spans="1:7">
      <c r="A16" s="100"/>
      <c r="B16" s="7" t="s">
        <v>73</v>
      </c>
      <c r="C16" s="1">
        <v>5329</v>
      </c>
      <c r="D16" s="13">
        <v>150000</v>
      </c>
      <c r="E16" s="13">
        <v>150000</v>
      </c>
      <c r="F16" s="13"/>
      <c r="G16" s="39"/>
    </row>
    <row r="17" spans="1:7">
      <c r="A17" s="100"/>
      <c r="B17" s="7" t="s">
        <v>74</v>
      </c>
      <c r="C17" s="1">
        <v>6349</v>
      </c>
      <c r="D17" s="13">
        <v>3200000</v>
      </c>
      <c r="E17" s="13">
        <v>3200000</v>
      </c>
      <c r="F17" s="13"/>
      <c r="G17" s="39"/>
    </row>
    <row r="18" spans="1:7" ht="15.75" thickBot="1">
      <c r="A18" s="97" t="s">
        <v>27</v>
      </c>
      <c r="B18" s="98"/>
      <c r="C18" s="14"/>
      <c r="D18" s="14">
        <f>SUM(D16:D17)</f>
        <v>3350000</v>
      </c>
      <c r="E18" s="14">
        <f>SUM(E16:E17)</f>
        <v>3350000</v>
      </c>
      <c r="F18" s="14">
        <f>SUM(F16:F17)</f>
        <v>0</v>
      </c>
      <c r="G18" s="40"/>
    </row>
    <row r="19" spans="1:7" ht="15.75" thickBot="1">
      <c r="A19" s="5"/>
      <c r="B19" s="5"/>
      <c r="C19" s="11"/>
      <c r="D19" s="11"/>
      <c r="E19" s="11"/>
      <c r="F19" s="11"/>
    </row>
    <row r="20" spans="1:7">
      <c r="A20" s="99" t="s">
        <v>75</v>
      </c>
      <c r="B20" s="12" t="s">
        <v>76</v>
      </c>
      <c r="C20" s="28" t="s">
        <v>4</v>
      </c>
      <c r="D20" s="32" t="s">
        <v>1</v>
      </c>
      <c r="E20" s="32" t="s">
        <v>187</v>
      </c>
      <c r="F20" s="85" t="s">
        <v>188</v>
      </c>
      <c r="G20" s="41" t="s">
        <v>2</v>
      </c>
    </row>
    <row r="21" spans="1:7">
      <c r="A21" s="106"/>
      <c r="B21" s="7" t="s">
        <v>70</v>
      </c>
      <c r="C21" s="1">
        <v>5171</v>
      </c>
      <c r="D21" s="13">
        <v>0</v>
      </c>
      <c r="E21" s="13">
        <v>0</v>
      </c>
      <c r="F21" s="13">
        <v>150000</v>
      </c>
      <c r="G21" s="39"/>
    </row>
    <row r="22" spans="1:7">
      <c r="A22" s="100"/>
      <c r="B22" s="7" t="s">
        <v>77</v>
      </c>
      <c r="C22" s="1">
        <v>6121</v>
      </c>
      <c r="D22" s="13">
        <v>100000</v>
      </c>
      <c r="E22" s="13">
        <v>93018</v>
      </c>
      <c r="F22" s="13">
        <v>150000</v>
      </c>
      <c r="G22" s="39"/>
    </row>
    <row r="23" spans="1:7" ht="15.75" thickBot="1">
      <c r="A23" s="97" t="s">
        <v>27</v>
      </c>
      <c r="B23" s="98"/>
      <c r="C23" s="14"/>
      <c r="D23" s="14">
        <f>SUM(D21:D22)</f>
        <v>100000</v>
      </c>
      <c r="E23" s="14">
        <f>SUM(E21:E22)</f>
        <v>93018</v>
      </c>
      <c r="F23" s="14">
        <f>SUM(F21:F22)</f>
        <v>300000</v>
      </c>
      <c r="G23" s="40"/>
    </row>
    <row r="24" spans="1:7" ht="15.75" thickBot="1">
      <c r="A24" s="5"/>
      <c r="B24" s="5"/>
      <c r="C24" s="11"/>
      <c r="D24" s="11"/>
      <c r="E24" s="11"/>
      <c r="F24" s="11"/>
    </row>
    <row r="25" spans="1:7">
      <c r="A25" s="99" t="s">
        <v>192</v>
      </c>
      <c r="B25" s="12" t="s">
        <v>200</v>
      </c>
      <c r="C25" s="28" t="s">
        <v>4</v>
      </c>
      <c r="D25" s="32" t="s">
        <v>1</v>
      </c>
      <c r="E25" s="32" t="s">
        <v>187</v>
      </c>
      <c r="F25" s="85" t="s">
        <v>188</v>
      </c>
      <c r="G25" s="41" t="s">
        <v>2</v>
      </c>
    </row>
    <row r="26" spans="1:7">
      <c r="A26" s="106"/>
      <c r="B26" s="26" t="s">
        <v>80</v>
      </c>
      <c r="C26" s="1">
        <v>5021</v>
      </c>
      <c r="D26" s="13">
        <v>0</v>
      </c>
      <c r="E26" s="13">
        <v>0</v>
      </c>
      <c r="F26" s="13">
        <v>42000</v>
      </c>
      <c r="G26" s="39"/>
    </row>
    <row r="27" spans="1:7">
      <c r="A27" s="100"/>
      <c r="B27" s="7" t="s">
        <v>96</v>
      </c>
      <c r="C27" s="1">
        <v>5139</v>
      </c>
      <c r="D27" s="13">
        <v>0</v>
      </c>
      <c r="E27" s="13">
        <v>0</v>
      </c>
      <c r="F27" s="13">
        <v>500</v>
      </c>
      <c r="G27" s="39"/>
    </row>
    <row r="28" spans="1:7">
      <c r="A28" s="100"/>
      <c r="B28" s="7" t="s">
        <v>83</v>
      </c>
      <c r="C28" s="1">
        <v>5154</v>
      </c>
      <c r="D28" s="13">
        <v>0</v>
      </c>
      <c r="E28" s="13">
        <v>0</v>
      </c>
      <c r="F28" s="13">
        <v>20000</v>
      </c>
      <c r="G28" s="39"/>
    </row>
    <row r="29" spans="1:7">
      <c r="A29" s="100"/>
      <c r="B29" s="26" t="s">
        <v>84</v>
      </c>
      <c r="C29" s="1">
        <v>5163</v>
      </c>
      <c r="D29" s="13">
        <v>0</v>
      </c>
      <c r="E29" s="13">
        <v>0</v>
      </c>
      <c r="F29" s="13">
        <v>4000</v>
      </c>
      <c r="G29" s="39"/>
    </row>
    <row r="30" spans="1:7">
      <c r="A30" s="100"/>
      <c r="B30" s="7" t="s">
        <v>67</v>
      </c>
      <c r="C30" s="1">
        <v>5169</v>
      </c>
      <c r="D30" s="13">
        <v>0</v>
      </c>
      <c r="E30" s="13">
        <v>0</v>
      </c>
      <c r="F30" s="13">
        <v>50000</v>
      </c>
      <c r="G30" s="39"/>
    </row>
    <row r="31" spans="1:7" ht="15.75" thickBot="1">
      <c r="A31" s="97" t="s">
        <v>27</v>
      </c>
      <c r="B31" s="98"/>
      <c r="C31" s="14">
        <v>0</v>
      </c>
      <c r="D31" s="14">
        <f>SUM(D26:D30)</f>
        <v>0</v>
      </c>
      <c r="E31" s="14">
        <f>SUM(E26:E30)</f>
        <v>0</v>
      </c>
      <c r="F31" s="14">
        <f>SUM(F26:F30)</f>
        <v>116500</v>
      </c>
      <c r="G31" s="40"/>
    </row>
    <row r="32" spans="1:7" ht="15.75" thickBot="1">
      <c r="A32" s="5"/>
      <c r="B32" s="5"/>
      <c r="C32" s="11"/>
      <c r="D32" s="11"/>
      <c r="E32" s="11"/>
      <c r="F32" s="11"/>
    </row>
    <row r="33" spans="1:7">
      <c r="A33" s="99" t="s">
        <v>78</v>
      </c>
      <c r="B33" s="12" t="s">
        <v>79</v>
      </c>
      <c r="C33" s="28" t="s">
        <v>4</v>
      </c>
      <c r="D33" s="32" t="s">
        <v>1</v>
      </c>
      <c r="E33" s="32" t="s">
        <v>187</v>
      </c>
      <c r="F33" s="85" t="s">
        <v>188</v>
      </c>
      <c r="G33" s="41" t="s">
        <v>2</v>
      </c>
    </row>
    <row r="34" spans="1:7">
      <c r="A34" s="100"/>
      <c r="B34" s="7" t="s">
        <v>80</v>
      </c>
      <c r="C34" s="1">
        <v>5021</v>
      </c>
      <c r="D34" s="13">
        <v>9000</v>
      </c>
      <c r="E34" s="13">
        <v>6895</v>
      </c>
      <c r="F34" s="13">
        <v>9000</v>
      </c>
      <c r="G34" s="39"/>
    </row>
    <row r="35" spans="1:7">
      <c r="A35" s="100"/>
      <c r="B35" s="7" t="s">
        <v>67</v>
      </c>
      <c r="C35" s="1">
        <v>5169</v>
      </c>
      <c r="D35" s="13">
        <v>2500</v>
      </c>
      <c r="E35" s="13">
        <v>0</v>
      </c>
      <c r="F35" s="13">
        <v>2500</v>
      </c>
      <c r="G35" s="39"/>
    </row>
    <row r="36" spans="1:7" ht="15.75" thickBot="1">
      <c r="A36" s="97" t="s">
        <v>27</v>
      </c>
      <c r="B36" s="98"/>
      <c r="C36" s="14"/>
      <c r="D36" s="14">
        <f>SUM(D34:D35)</f>
        <v>11500</v>
      </c>
      <c r="E36" s="14">
        <f>SUM(E34:E35)</f>
        <v>6895</v>
      </c>
      <c r="F36" s="14">
        <f>SUM(F34:F35)</f>
        <v>11500</v>
      </c>
      <c r="G36" s="40"/>
    </row>
    <row r="37" spans="1:7" ht="15.75" thickBot="1">
      <c r="A37" s="5"/>
      <c r="B37" s="5"/>
      <c r="C37" s="11"/>
      <c r="D37" s="11"/>
      <c r="E37" s="11"/>
      <c r="F37" s="11"/>
    </row>
    <row r="38" spans="1:7">
      <c r="A38" s="99" t="s">
        <v>34</v>
      </c>
      <c r="B38" s="12" t="s">
        <v>35</v>
      </c>
      <c r="C38" s="28" t="s">
        <v>4</v>
      </c>
      <c r="D38" s="32" t="s">
        <v>1</v>
      </c>
      <c r="E38" s="32" t="s">
        <v>187</v>
      </c>
      <c r="F38" s="85" t="s">
        <v>188</v>
      </c>
      <c r="G38" s="41" t="s">
        <v>2</v>
      </c>
    </row>
    <row r="39" spans="1:7">
      <c r="A39" s="106"/>
      <c r="B39" s="26" t="s">
        <v>81</v>
      </c>
      <c r="C39" s="1">
        <v>5138</v>
      </c>
      <c r="D39" s="13">
        <v>100000</v>
      </c>
      <c r="E39" s="13">
        <v>26960.1</v>
      </c>
      <c r="F39" s="13">
        <v>100000</v>
      </c>
      <c r="G39" s="39"/>
    </row>
    <row r="40" spans="1:7">
      <c r="A40" s="106"/>
      <c r="B40" s="26" t="s">
        <v>82</v>
      </c>
      <c r="C40" s="1">
        <v>5139</v>
      </c>
      <c r="D40" s="13">
        <v>120000</v>
      </c>
      <c r="E40" s="13">
        <v>80458</v>
      </c>
      <c r="F40" s="13">
        <v>120000</v>
      </c>
      <c r="G40" s="39"/>
    </row>
    <row r="41" spans="1:7">
      <c r="A41" s="100"/>
      <c r="B41" s="26" t="s">
        <v>83</v>
      </c>
      <c r="C41" s="1">
        <v>5154</v>
      </c>
      <c r="D41" s="13">
        <v>4000</v>
      </c>
      <c r="E41" s="13">
        <v>3175</v>
      </c>
      <c r="F41" s="13">
        <v>4000</v>
      </c>
      <c r="G41" s="39"/>
    </row>
    <row r="42" spans="1:7">
      <c r="A42" s="100"/>
      <c r="B42" s="26" t="s">
        <v>84</v>
      </c>
      <c r="C42" s="1">
        <v>5163</v>
      </c>
      <c r="D42" s="13">
        <v>42000</v>
      </c>
      <c r="E42" s="13">
        <v>9256</v>
      </c>
      <c r="F42" s="13">
        <v>42000</v>
      </c>
      <c r="G42" s="39"/>
    </row>
    <row r="43" spans="1:7">
      <c r="A43" s="100"/>
      <c r="B43" s="26" t="s">
        <v>67</v>
      </c>
      <c r="C43" s="1">
        <v>5169</v>
      </c>
      <c r="D43" s="13">
        <v>100000</v>
      </c>
      <c r="E43" s="13">
        <v>21471</v>
      </c>
      <c r="F43" s="13">
        <v>100000</v>
      </c>
      <c r="G43" s="39"/>
    </row>
    <row r="44" spans="1:7">
      <c r="A44" s="100"/>
      <c r="B44" s="7" t="s">
        <v>85</v>
      </c>
      <c r="C44" s="1">
        <v>5171</v>
      </c>
      <c r="D44" s="13">
        <v>150000</v>
      </c>
      <c r="E44" s="13">
        <v>100400</v>
      </c>
      <c r="F44" s="13">
        <v>1450000</v>
      </c>
      <c r="G44" s="39"/>
    </row>
    <row r="45" spans="1:7">
      <c r="A45" s="100"/>
      <c r="B45" s="7" t="s">
        <v>77</v>
      </c>
      <c r="C45" s="1">
        <v>6121</v>
      </c>
      <c r="D45" s="13">
        <v>0</v>
      </c>
      <c r="E45" s="13">
        <v>0</v>
      </c>
      <c r="F45" s="13">
        <v>600000</v>
      </c>
      <c r="G45" s="39"/>
    </row>
    <row r="46" spans="1:7" ht="15.75" thickBot="1">
      <c r="A46" s="97" t="s">
        <v>27</v>
      </c>
      <c r="B46" s="98"/>
      <c r="C46" s="14">
        <v>0</v>
      </c>
      <c r="D46" s="14">
        <f>SUM(D39:D45)</f>
        <v>516000</v>
      </c>
      <c r="E46" s="14">
        <f>SUM(E39:E45)</f>
        <v>241720.1</v>
      </c>
      <c r="F46" s="14">
        <f>SUM(F39:F45)</f>
        <v>2416000</v>
      </c>
      <c r="G46" s="40"/>
    </row>
    <row r="47" spans="1:7" ht="15.75" thickBot="1">
      <c r="A47" s="5"/>
      <c r="B47" s="5"/>
      <c r="C47" s="11"/>
      <c r="D47" s="11"/>
      <c r="E47" s="11"/>
      <c r="F47" s="11"/>
    </row>
    <row r="48" spans="1:7">
      <c r="A48" s="109" t="s">
        <v>86</v>
      </c>
      <c r="B48" s="12" t="s">
        <v>87</v>
      </c>
      <c r="C48" s="28" t="s">
        <v>4</v>
      </c>
      <c r="D48" s="32" t="s">
        <v>1</v>
      </c>
      <c r="E48" s="32" t="s">
        <v>187</v>
      </c>
      <c r="F48" s="85" t="s">
        <v>188</v>
      </c>
      <c r="G48" s="41" t="s">
        <v>2</v>
      </c>
    </row>
    <row r="49" spans="1:7">
      <c r="A49" s="110"/>
      <c r="B49" s="29" t="s">
        <v>82</v>
      </c>
      <c r="C49" s="1">
        <v>5139</v>
      </c>
      <c r="D49" s="30">
        <v>0</v>
      </c>
      <c r="E49" s="30"/>
      <c r="F49" s="30">
        <v>0</v>
      </c>
      <c r="G49" s="39"/>
    </row>
    <row r="50" spans="1:7">
      <c r="A50" s="110"/>
      <c r="B50" s="7" t="s">
        <v>88</v>
      </c>
      <c r="C50" s="1">
        <v>5175</v>
      </c>
      <c r="D50" s="30">
        <v>10000</v>
      </c>
      <c r="E50" s="30"/>
      <c r="F50" s="30">
        <v>10000</v>
      </c>
      <c r="G50" s="39"/>
    </row>
    <row r="51" spans="1:7">
      <c r="A51" s="110"/>
      <c r="B51" s="7" t="s">
        <v>89</v>
      </c>
      <c r="C51" s="1">
        <v>5194</v>
      </c>
      <c r="D51" s="13">
        <v>10000</v>
      </c>
      <c r="E51" s="13"/>
      <c r="F51" s="13">
        <v>10000</v>
      </c>
      <c r="G51" s="39"/>
    </row>
    <row r="52" spans="1:7" ht="15.75" thickBot="1">
      <c r="A52" s="97" t="s">
        <v>27</v>
      </c>
      <c r="B52" s="98"/>
      <c r="C52" s="14"/>
      <c r="D52" s="14">
        <f>SUM(D49:D51)</f>
        <v>20000</v>
      </c>
      <c r="E52" s="14">
        <f>SUM(E49:E51)</f>
        <v>0</v>
      </c>
      <c r="F52" s="14">
        <f>SUM(F49:F51)</f>
        <v>20000</v>
      </c>
      <c r="G52" s="40"/>
    </row>
    <row r="53" spans="1:7" ht="15.75" thickBot="1">
      <c r="A53" s="5"/>
      <c r="B53" s="5"/>
      <c r="C53" s="11"/>
      <c r="D53" s="11"/>
      <c r="E53" s="11"/>
      <c r="F53" s="11"/>
    </row>
    <row r="54" spans="1:7">
      <c r="A54" s="99" t="s">
        <v>90</v>
      </c>
      <c r="B54" s="12" t="s">
        <v>91</v>
      </c>
      <c r="C54" s="28" t="s">
        <v>4</v>
      </c>
      <c r="D54" s="32" t="s">
        <v>1</v>
      </c>
      <c r="E54" s="32" t="s">
        <v>187</v>
      </c>
      <c r="F54" s="85" t="s">
        <v>188</v>
      </c>
      <c r="G54" s="41" t="s">
        <v>2</v>
      </c>
    </row>
    <row r="55" spans="1:7">
      <c r="A55" s="106"/>
      <c r="B55" s="26" t="s">
        <v>82</v>
      </c>
      <c r="C55" s="1">
        <v>5139</v>
      </c>
      <c r="D55" s="13">
        <v>5000</v>
      </c>
      <c r="E55" s="13"/>
      <c r="F55" s="13">
        <v>5000</v>
      </c>
      <c r="G55" s="39"/>
    </row>
    <row r="56" spans="1:7">
      <c r="A56" s="106"/>
      <c r="B56" s="26" t="s">
        <v>92</v>
      </c>
      <c r="C56" s="1">
        <v>5151</v>
      </c>
      <c r="D56" s="13">
        <v>1000</v>
      </c>
      <c r="E56" s="13">
        <v>210</v>
      </c>
      <c r="F56" s="13">
        <v>1000</v>
      </c>
      <c r="G56" s="39"/>
    </row>
    <row r="57" spans="1:7">
      <c r="A57" s="100"/>
      <c r="B57" s="26" t="s">
        <v>83</v>
      </c>
      <c r="C57" s="1">
        <v>5154</v>
      </c>
      <c r="D57" s="13">
        <v>9000</v>
      </c>
      <c r="E57" s="13">
        <v>4782</v>
      </c>
      <c r="F57" s="13">
        <v>9000</v>
      </c>
      <c r="G57" s="39"/>
    </row>
    <row r="58" spans="1:7">
      <c r="A58" s="100"/>
      <c r="B58" s="26" t="s">
        <v>84</v>
      </c>
      <c r="C58" s="1">
        <v>5163</v>
      </c>
      <c r="D58" s="13">
        <v>3000</v>
      </c>
      <c r="E58" s="13">
        <v>1500</v>
      </c>
      <c r="F58" s="13">
        <v>3000</v>
      </c>
      <c r="G58" s="39"/>
    </row>
    <row r="59" spans="1:7">
      <c r="A59" s="100"/>
      <c r="B59" s="26" t="s">
        <v>67</v>
      </c>
      <c r="C59" s="1">
        <v>5169</v>
      </c>
      <c r="D59" s="13">
        <v>35000</v>
      </c>
      <c r="E59" s="13"/>
      <c r="F59" s="13">
        <v>35000</v>
      </c>
      <c r="G59" s="39"/>
    </row>
    <row r="60" spans="1:7">
      <c r="A60" s="100"/>
      <c r="B60" s="26" t="s">
        <v>199</v>
      </c>
      <c r="C60" s="1">
        <v>5229</v>
      </c>
      <c r="D60" s="13">
        <v>0</v>
      </c>
      <c r="E60" s="13"/>
      <c r="F60" s="13">
        <v>35000</v>
      </c>
      <c r="G60" s="39"/>
    </row>
    <row r="61" spans="1:7" ht="15.75" thickBot="1">
      <c r="A61" s="97" t="s">
        <v>27</v>
      </c>
      <c r="B61" s="98"/>
      <c r="C61" s="14">
        <v>0</v>
      </c>
      <c r="D61" s="14">
        <f>SUM(D55:D60)</f>
        <v>53000</v>
      </c>
      <c r="E61" s="14">
        <f>SUM(E55:E60)</f>
        <v>6492</v>
      </c>
      <c r="F61" s="14">
        <f>SUM(F55:F60)</f>
        <v>88000</v>
      </c>
      <c r="G61" s="40"/>
    </row>
    <row r="62" spans="1:7" ht="15.75" thickBot="1">
      <c r="A62" s="5"/>
      <c r="B62" s="5"/>
      <c r="C62" s="11"/>
      <c r="D62" s="11"/>
      <c r="E62" s="11"/>
      <c r="F62" s="11"/>
    </row>
    <row r="63" spans="1:7">
      <c r="A63" s="99" t="s">
        <v>37</v>
      </c>
      <c r="B63" s="12" t="s">
        <v>93</v>
      </c>
      <c r="C63" s="28" t="s">
        <v>4</v>
      </c>
      <c r="D63" s="32" t="s">
        <v>1</v>
      </c>
      <c r="E63" s="32" t="s">
        <v>187</v>
      </c>
      <c r="F63" s="85" t="s">
        <v>188</v>
      </c>
      <c r="G63" s="41" t="s">
        <v>2</v>
      </c>
    </row>
    <row r="64" spans="1:7">
      <c r="A64" s="106"/>
      <c r="B64" s="26" t="s">
        <v>80</v>
      </c>
      <c r="C64" s="1">
        <v>5021</v>
      </c>
      <c r="D64" s="13">
        <v>20000</v>
      </c>
      <c r="E64" s="13">
        <v>1950</v>
      </c>
      <c r="F64" s="13">
        <v>20000</v>
      </c>
      <c r="G64" s="39"/>
    </row>
    <row r="65" spans="1:7">
      <c r="A65" s="106"/>
      <c r="B65" s="26" t="s">
        <v>82</v>
      </c>
      <c r="C65" s="1">
        <v>5139</v>
      </c>
      <c r="D65" s="13">
        <v>50000</v>
      </c>
      <c r="E65" s="13">
        <v>10638</v>
      </c>
      <c r="F65" s="13">
        <v>50000</v>
      </c>
      <c r="G65" s="39"/>
    </row>
    <row r="66" spans="1:7">
      <c r="A66" s="106"/>
      <c r="B66" s="26" t="s">
        <v>67</v>
      </c>
      <c r="C66" s="1">
        <v>5169</v>
      </c>
      <c r="D66" s="13">
        <v>170000</v>
      </c>
      <c r="E66" s="13">
        <v>8080</v>
      </c>
      <c r="F66" s="13">
        <v>150000</v>
      </c>
      <c r="G66" s="39"/>
    </row>
    <row r="67" spans="1:7">
      <c r="A67" s="106"/>
      <c r="B67" s="26" t="s">
        <v>88</v>
      </c>
      <c r="C67" s="1">
        <v>5175</v>
      </c>
      <c r="D67" s="13">
        <v>60000</v>
      </c>
      <c r="E67" s="13">
        <v>35722</v>
      </c>
      <c r="F67" s="13">
        <v>60000</v>
      </c>
      <c r="G67" s="39"/>
    </row>
    <row r="68" spans="1:7">
      <c r="A68" s="100"/>
      <c r="B68" s="26" t="s">
        <v>73</v>
      </c>
      <c r="C68" s="1">
        <v>5229</v>
      </c>
      <c r="D68" s="13">
        <v>0</v>
      </c>
      <c r="E68" s="13">
        <v>14500</v>
      </c>
      <c r="F68" s="13">
        <v>20000</v>
      </c>
      <c r="G68" s="39"/>
    </row>
    <row r="69" spans="1:7" ht="15.75" thickBot="1">
      <c r="A69" s="97" t="s">
        <v>27</v>
      </c>
      <c r="B69" s="98"/>
      <c r="C69" s="14">
        <v>0</v>
      </c>
      <c r="D69" s="14">
        <f>SUM(D64:D68)</f>
        <v>300000</v>
      </c>
      <c r="E69" s="14">
        <f>SUM(E64:E68)</f>
        <v>70890</v>
      </c>
      <c r="F69" s="14">
        <f>SUM(F64:F68)</f>
        <v>300000</v>
      </c>
      <c r="G69" s="40"/>
    </row>
    <row r="70" spans="1:7" ht="15.75" thickBot="1">
      <c r="A70" s="5"/>
      <c r="B70" s="5"/>
      <c r="C70" s="11"/>
      <c r="D70" s="11"/>
      <c r="E70" s="11"/>
      <c r="F70" s="11"/>
    </row>
    <row r="71" spans="1:7">
      <c r="A71" s="99" t="s">
        <v>94</v>
      </c>
      <c r="B71" s="12" t="s">
        <v>95</v>
      </c>
      <c r="C71" s="28" t="s">
        <v>4</v>
      </c>
      <c r="D71" s="32" t="s">
        <v>1</v>
      </c>
      <c r="E71" s="32" t="s">
        <v>187</v>
      </c>
      <c r="F71" s="85" t="s">
        <v>188</v>
      </c>
      <c r="G71" s="41" t="s">
        <v>2</v>
      </c>
    </row>
    <row r="72" spans="1:7">
      <c r="A72" s="106"/>
      <c r="B72" s="26" t="s">
        <v>80</v>
      </c>
      <c r="C72" s="1">
        <v>5021</v>
      </c>
      <c r="D72" s="13">
        <v>20000</v>
      </c>
      <c r="E72" s="13">
        <v>600</v>
      </c>
      <c r="F72" s="13">
        <v>20000</v>
      </c>
      <c r="G72" s="39"/>
    </row>
    <row r="73" spans="1:7">
      <c r="A73" s="100"/>
      <c r="B73" s="7" t="s">
        <v>96</v>
      </c>
      <c r="C73" s="1">
        <v>5139</v>
      </c>
      <c r="D73" s="13">
        <v>0</v>
      </c>
      <c r="E73" s="13">
        <v>5324</v>
      </c>
      <c r="F73" s="13">
        <v>0</v>
      </c>
      <c r="G73" s="39"/>
    </row>
    <row r="74" spans="1:7">
      <c r="A74" s="100"/>
      <c r="B74" s="7" t="s">
        <v>83</v>
      </c>
      <c r="C74" s="1">
        <v>5154</v>
      </c>
      <c r="D74" s="13">
        <v>100000</v>
      </c>
      <c r="E74" s="13">
        <v>110476</v>
      </c>
      <c r="F74" s="13">
        <v>120000</v>
      </c>
      <c r="G74" s="39"/>
    </row>
    <row r="75" spans="1:7">
      <c r="A75" s="100"/>
      <c r="B75" s="26" t="s">
        <v>84</v>
      </c>
      <c r="C75" s="1">
        <v>5163</v>
      </c>
      <c r="D75" s="13">
        <v>9000</v>
      </c>
      <c r="E75" s="13">
        <v>0</v>
      </c>
      <c r="F75" s="13">
        <v>9000</v>
      </c>
      <c r="G75" s="39"/>
    </row>
    <row r="76" spans="1:7">
      <c r="A76" s="100"/>
      <c r="B76" s="7" t="s">
        <v>67</v>
      </c>
      <c r="C76" s="1">
        <v>5169</v>
      </c>
      <c r="D76" s="13">
        <v>10000</v>
      </c>
      <c r="E76" s="13">
        <v>0</v>
      </c>
      <c r="F76" s="13">
        <v>10000</v>
      </c>
      <c r="G76" s="39"/>
    </row>
    <row r="77" spans="1:7">
      <c r="A77" s="100"/>
      <c r="B77" s="7" t="s">
        <v>70</v>
      </c>
      <c r="C77" s="1">
        <v>5171</v>
      </c>
      <c r="D77" s="13">
        <v>20000</v>
      </c>
      <c r="E77" s="13">
        <v>0</v>
      </c>
      <c r="F77" s="13">
        <v>20000</v>
      </c>
      <c r="G77" s="39"/>
    </row>
    <row r="78" spans="1:7">
      <c r="A78" s="100"/>
      <c r="B78" s="7" t="s">
        <v>77</v>
      </c>
      <c r="C78" s="1">
        <v>6121</v>
      </c>
      <c r="D78" s="13">
        <v>0</v>
      </c>
      <c r="E78" s="13">
        <v>0</v>
      </c>
      <c r="F78" s="13">
        <v>150000</v>
      </c>
      <c r="G78" s="39"/>
    </row>
    <row r="79" spans="1:7" ht="15.75" thickBot="1">
      <c r="A79" s="97" t="s">
        <v>27</v>
      </c>
      <c r="B79" s="98"/>
      <c r="C79" s="14">
        <v>0</v>
      </c>
      <c r="D79" s="14">
        <f>SUM(D72:D78)</f>
        <v>159000</v>
      </c>
      <c r="E79" s="14">
        <f>SUM(E72:E78)</f>
        <v>116400</v>
      </c>
      <c r="F79" s="14">
        <f>SUM(F72:F78)</f>
        <v>329000</v>
      </c>
      <c r="G79" s="40"/>
    </row>
    <row r="80" spans="1:7" ht="15.75" thickBot="1">
      <c r="A80" s="5"/>
      <c r="B80" s="5"/>
      <c r="C80" s="11"/>
      <c r="D80" s="11"/>
      <c r="E80" s="11"/>
      <c r="F80" s="11"/>
    </row>
    <row r="81" spans="1:7">
      <c r="A81" s="99" t="s">
        <v>97</v>
      </c>
      <c r="B81" s="12" t="s">
        <v>98</v>
      </c>
      <c r="C81" s="28" t="s">
        <v>4</v>
      </c>
      <c r="D81" s="32" t="s">
        <v>1</v>
      </c>
      <c r="E81" s="32" t="s">
        <v>187</v>
      </c>
      <c r="F81" s="85" t="s">
        <v>188</v>
      </c>
      <c r="G81" s="41" t="s">
        <v>2</v>
      </c>
    </row>
    <row r="82" spans="1:7">
      <c r="A82" s="106"/>
      <c r="B82" s="26" t="s">
        <v>67</v>
      </c>
      <c r="C82" s="1">
        <v>5169</v>
      </c>
      <c r="D82" s="13">
        <v>0</v>
      </c>
      <c r="E82" s="13">
        <v>0</v>
      </c>
      <c r="F82" s="13">
        <v>0</v>
      </c>
      <c r="G82" s="55"/>
    </row>
    <row r="83" spans="1:7">
      <c r="A83" s="106"/>
      <c r="B83" s="26" t="s">
        <v>99</v>
      </c>
      <c r="C83" s="1">
        <v>6119</v>
      </c>
      <c r="D83" s="13">
        <v>44000</v>
      </c>
      <c r="E83" s="13">
        <v>0</v>
      </c>
      <c r="F83" s="13">
        <v>44000</v>
      </c>
      <c r="G83" s="55"/>
    </row>
    <row r="84" spans="1:7" ht="15.75" thickBot="1">
      <c r="A84" s="97" t="s">
        <v>27</v>
      </c>
      <c r="B84" s="98"/>
      <c r="C84" s="14">
        <v>0</v>
      </c>
      <c r="D84" s="14">
        <f>SUM(D82:D83)</f>
        <v>44000</v>
      </c>
      <c r="E84" s="14">
        <f>SUM(E82:E83)</f>
        <v>0</v>
      </c>
      <c r="F84" s="14">
        <f>SUM(F82:F83)</f>
        <v>44000</v>
      </c>
      <c r="G84" s="40"/>
    </row>
    <row r="85" spans="1:7">
      <c r="A85" s="5"/>
      <c r="B85" s="5"/>
      <c r="C85" s="11"/>
      <c r="D85" s="11"/>
      <c r="E85" s="11"/>
      <c r="F85" s="11"/>
    </row>
    <row r="86" spans="1:7" ht="15.75" thickBot="1">
      <c r="A86" s="5"/>
      <c r="B86" s="5"/>
      <c r="C86" s="11"/>
      <c r="D86" s="11"/>
      <c r="E86" s="11"/>
      <c r="F86" s="11"/>
    </row>
    <row r="87" spans="1:7">
      <c r="A87" s="99" t="s">
        <v>45</v>
      </c>
      <c r="B87" s="43" t="s">
        <v>46</v>
      </c>
      <c r="C87" s="28" t="s">
        <v>4</v>
      </c>
      <c r="D87" s="32" t="s">
        <v>1</v>
      </c>
      <c r="E87" s="32" t="s">
        <v>187</v>
      </c>
      <c r="F87" s="85" t="s">
        <v>188</v>
      </c>
      <c r="G87" s="41" t="s">
        <v>2</v>
      </c>
    </row>
    <row r="88" spans="1:7">
      <c r="A88" s="100"/>
      <c r="B88" s="20" t="s">
        <v>80</v>
      </c>
      <c r="C88" s="1">
        <v>5021</v>
      </c>
      <c r="D88" s="42">
        <v>42000</v>
      </c>
      <c r="E88" s="42">
        <v>40600</v>
      </c>
      <c r="F88" s="42">
        <v>0</v>
      </c>
      <c r="G88" s="39"/>
    </row>
    <row r="89" spans="1:7">
      <c r="A89" s="100"/>
      <c r="B89" s="20" t="s">
        <v>82</v>
      </c>
      <c r="C89" s="1">
        <v>5139</v>
      </c>
      <c r="D89" s="42">
        <v>500</v>
      </c>
      <c r="E89" s="42">
        <v>289</v>
      </c>
      <c r="F89" s="42">
        <v>0</v>
      </c>
      <c r="G89" s="39"/>
    </row>
    <row r="90" spans="1:7">
      <c r="A90" s="100"/>
      <c r="B90" s="20" t="s">
        <v>83</v>
      </c>
      <c r="C90" s="1">
        <v>5154</v>
      </c>
      <c r="D90" s="42">
        <v>20000</v>
      </c>
      <c r="E90" s="42">
        <v>13573</v>
      </c>
      <c r="F90" s="42">
        <v>0</v>
      </c>
      <c r="G90" s="39"/>
    </row>
    <row r="91" spans="1:7">
      <c r="A91" s="100"/>
      <c r="B91" s="7" t="s">
        <v>84</v>
      </c>
      <c r="C91" s="1">
        <v>5163</v>
      </c>
      <c r="D91" s="30">
        <v>4000</v>
      </c>
      <c r="E91" s="30">
        <v>6646</v>
      </c>
      <c r="F91" s="30">
        <v>0</v>
      </c>
      <c r="G91" s="39"/>
    </row>
    <row r="92" spans="1:7">
      <c r="A92" s="100"/>
      <c r="B92" s="7" t="s">
        <v>100</v>
      </c>
      <c r="C92" s="1">
        <v>5165</v>
      </c>
      <c r="D92" s="13">
        <v>5000</v>
      </c>
      <c r="E92" s="13">
        <v>5000</v>
      </c>
      <c r="F92" s="13">
        <v>5000</v>
      </c>
      <c r="G92" s="39"/>
    </row>
    <row r="93" spans="1:7">
      <c r="A93" s="100"/>
      <c r="B93" s="7" t="s">
        <v>67</v>
      </c>
      <c r="C93" s="1">
        <v>5169</v>
      </c>
      <c r="D93" s="13">
        <v>50000</v>
      </c>
      <c r="E93" s="13">
        <v>12044.6</v>
      </c>
      <c r="F93" s="13">
        <v>50000</v>
      </c>
      <c r="G93" s="39"/>
    </row>
    <row r="94" spans="1:7">
      <c r="A94" s="100"/>
      <c r="B94" s="7" t="s">
        <v>101</v>
      </c>
      <c r="C94" s="1">
        <v>6130</v>
      </c>
      <c r="D94" s="13">
        <v>0</v>
      </c>
      <c r="E94" s="13"/>
      <c r="F94" s="13">
        <v>0</v>
      </c>
      <c r="G94" s="39"/>
    </row>
    <row r="95" spans="1:7" ht="15.75" thickBot="1">
      <c r="A95" s="97" t="s">
        <v>27</v>
      </c>
      <c r="B95" s="98"/>
      <c r="C95" s="14"/>
      <c r="D95" s="14">
        <f>SUM(D88:D94)</f>
        <v>121500</v>
      </c>
      <c r="E95" s="14">
        <f>SUM(E88:E94)</f>
        <v>78152.600000000006</v>
      </c>
      <c r="F95" s="14">
        <f>SUM(F88:F94)</f>
        <v>55000</v>
      </c>
      <c r="G95" s="40"/>
    </row>
    <row r="96" spans="1:7" ht="15.75" thickBot="1">
      <c r="A96" s="5"/>
      <c r="B96" s="5"/>
      <c r="C96" s="11"/>
      <c r="D96" s="11"/>
      <c r="E96" s="11"/>
      <c r="F96" s="11"/>
    </row>
    <row r="97" spans="1:7">
      <c r="A97" s="99" t="s">
        <v>102</v>
      </c>
      <c r="B97" s="12" t="s">
        <v>103</v>
      </c>
      <c r="C97" s="28" t="s">
        <v>4</v>
      </c>
      <c r="D97" s="32" t="s">
        <v>1</v>
      </c>
      <c r="E97" s="32" t="s">
        <v>187</v>
      </c>
      <c r="F97" s="85" t="s">
        <v>188</v>
      </c>
      <c r="G97" s="41" t="s">
        <v>2</v>
      </c>
    </row>
    <row r="98" spans="1:7">
      <c r="A98" s="100"/>
      <c r="B98" s="7" t="s">
        <v>104</v>
      </c>
      <c r="C98" s="1">
        <v>5169</v>
      </c>
      <c r="D98" s="13">
        <v>15000</v>
      </c>
      <c r="E98" s="13">
        <v>4268.3</v>
      </c>
      <c r="F98" s="13">
        <v>15000</v>
      </c>
      <c r="G98" s="39"/>
    </row>
    <row r="99" spans="1:7" ht="15.75" thickBot="1">
      <c r="A99" s="97" t="s">
        <v>27</v>
      </c>
      <c r="B99" s="98"/>
      <c r="C99" s="14">
        <v>0</v>
      </c>
      <c r="D99" s="14">
        <f>SUM(D98)</f>
        <v>15000</v>
      </c>
      <c r="E99" s="14">
        <f>SUM(E98)</f>
        <v>4268.3</v>
      </c>
      <c r="F99" s="14">
        <f>SUM(F98)</f>
        <v>15000</v>
      </c>
      <c r="G99" s="40"/>
    </row>
    <row r="100" spans="1:7" ht="15.75" thickBot="1">
      <c r="A100" s="5"/>
      <c r="B100" s="5"/>
      <c r="C100" s="11"/>
      <c r="D100" s="11"/>
      <c r="E100" s="11"/>
      <c r="F100" s="11"/>
    </row>
    <row r="101" spans="1:7">
      <c r="A101" s="99" t="s">
        <v>49</v>
      </c>
      <c r="B101" s="12" t="s">
        <v>50</v>
      </c>
      <c r="C101" s="28" t="s">
        <v>4</v>
      </c>
      <c r="D101" s="32" t="s">
        <v>1</v>
      </c>
      <c r="E101" s="32" t="s">
        <v>187</v>
      </c>
      <c r="F101" s="85" t="s">
        <v>188</v>
      </c>
      <c r="G101" s="41" t="s">
        <v>2</v>
      </c>
    </row>
    <row r="102" spans="1:7">
      <c r="A102" s="100"/>
      <c r="B102" s="7" t="s">
        <v>105</v>
      </c>
      <c r="C102" s="1">
        <v>5169</v>
      </c>
      <c r="D102" s="13">
        <v>450000</v>
      </c>
      <c r="E102" s="13">
        <v>392856.9</v>
      </c>
      <c r="F102" s="13">
        <v>450000</v>
      </c>
      <c r="G102" s="39"/>
    </row>
    <row r="103" spans="1:7" ht="15.75" thickBot="1">
      <c r="A103" s="115" t="s">
        <v>27</v>
      </c>
      <c r="B103" s="116"/>
      <c r="C103" s="14">
        <v>0</v>
      </c>
      <c r="D103" s="14">
        <f>SUM(D102:D102)</f>
        <v>450000</v>
      </c>
      <c r="E103" s="14">
        <f>SUM(E102:E102)</f>
        <v>392856.9</v>
      </c>
      <c r="F103" s="14">
        <f>SUM(F102:F102)</f>
        <v>450000</v>
      </c>
      <c r="G103" s="40"/>
    </row>
    <row r="104" spans="1:7" ht="15.75" thickBot="1">
      <c r="A104" s="15"/>
      <c r="B104" s="16"/>
      <c r="C104" s="9"/>
      <c r="D104" s="9"/>
      <c r="E104" s="9"/>
      <c r="F104" s="9"/>
    </row>
    <row r="105" spans="1:7">
      <c r="A105" s="103" t="s">
        <v>51</v>
      </c>
      <c r="B105" s="19" t="s">
        <v>52</v>
      </c>
      <c r="C105" s="28" t="s">
        <v>4</v>
      </c>
      <c r="D105" s="32" t="s">
        <v>1</v>
      </c>
      <c r="E105" s="32" t="s">
        <v>187</v>
      </c>
      <c r="F105" s="85" t="s">
        <v>188</v>
      </c>
      <c r="G105" s="41" t="s">
        <v>2</v>
      </c>
    </row>
    <row r="106" spans="1:7">
      <c r="A106" s="104"/>
      <c r="B106" s="17" t="s">
        <v>106</v>
      </c>
      <c r="C106" s="1">
        <v>5169</v>
      </c>
      <c r="D106" s="13">
        <v>120000</v>
      </c>
      <c r="E106" s="13">
        <v>62303.3</v>
      </c>
      <c r="F106" s="13">
        <v>120000</v>
      </c>
      <c r="G106" s="39"/>
    </row>
    <row r="107" spans="1:7" ht="15.75" thickBot="1">
      <c r="A107" s="105"/>
      <c r="B107" s="18" t="s">
        <v>27</v>
      </c>
      <c r="C107" s="14"/>
      <c r="D107" s="14">
        <f>SUM(D106:D106)</f>
        <v>120000</v>
      </c>
      <c r="E107" s="14">
        <f>SUM(E106:E106)</f>
        <v>62303.3</v>
      </c>
      <c r="F107" s="14">
        <f>SUM(F106:F106)</f>
        <v>120000</v>
      </c>
      <c r="G107" s="40"/>
    </row>
    <row r="108" spans="1:7" ht="15.75" thickBot="1">
      <c r="A108" s="3"/>
      <c r="B108" s="21"/>
      <c r="C108" s="9"/>
      <c r="D108" s="9"/>
      <c r="E108" s="9"/>
      <c r="F108" s="9"/>
    </row>
    <row r="109" spans="1:7">
      <c r="A109" s="117" t="s">
        <v>107</v>
      </c>
      <c r="B109" s="12" t="s">
        <v>108</v>
      </c>
      <c r="C109" s="28" t="s">
        <v>4</v>
      </c>
      <c r="D109" s="32" t="s">
        <v>1</v>
      </c>
      <c r="E109" s="32" t="s">
        <v>187</v>
      </c>
      <c r="F109" s="85" t="s">
        <v>188</v>
      </c>
      <c r="G109" s="41" t="s">
        <v>2</v>
      </c>
    </row>
    <row r="110" spans="1:7">
      <c r="A110" s="118"/>
      <c r="B110" s="17" t="s">
        <v>109</v>
      </c>
      <c r="C110" s="1">
        <v>5156</v>
      </c>
      <c r="D110" s="13">
        <v>60000</v>
      </c>
      <c r="E110" s="13">
        <v>7006</v>
      </c>
      <c r="F110" s="13">
        <v>60000</v>
      </c>
      <c r="G110" s="39"/>
    </row>
    <row r="111" spans="1:7">
      <c r="A111" s="118"/>
      <c r="B111" s="7" t="s">
        <v>110</v>
      </c>
      <c r="C111" s="1">
        <v>5162</v>
      </c>
      <c r="D111" s="13">
        <v>2000</v>
      </c>
      <c r="E111" s="13"/>
      <c r="F111" s="13">
        <v>2000</v>
      </c>
      <c r="G111" s="39"/>
    </row>
    <row r="112" spans="1:7">
      <c r="A112" s="118"/>
      <c r="B112" s="7" t="s">
        <v>84</v>
      </c>
      <c r="C112" s="1">
        <v>5163</v>
      </c>
      <c r="D112" s="13">
        <v>30000</v>
      </c>
      <c r="E112" s="13">
        <v>17683</v>
      </c>
      <c r="F112" s="13">
        <v>30000</v>
      </c>
      <c r="G112" s="39"/>
    </row>
    <row r="113" spans="1:7">
      <c r="A113" s="118"/>
      <c r="B113" s="17" t="s">
        <v>111</v>
      </c>
      <c r="C113" s="1">
        <v>5169</v>
      </c>
      <c r="D113" s="13">
        <v>2500</v>
      </c>
      <c r="E113" s="13"/>
      <c r="F113" s="13">
        <v>2500</v>
      </c>
      <c r="G113" s="39"/>
    </row>
    <row r="114" spans="1:7">
      <c r="A114" s="118"/>
      <c r="B114" s="7" t="s">
        <v>112</v>
      </c>
      <c r="C114" s="1">
        <v>6123</v>
      </c>
      <c r="D114" s="13">
        <v>0</v>
      </c>
      <c r="E114" s="13"/>
      <c r="F114" s="13">
        <v>0</v>
      </c>
      <c r="G114" s="39"/>
    </row>
    <row r="115" spans="1:7" ht="15.75" thickBot="1">
      <c r="A115" s="119"/>
      <c r="B115" s="18" t="s">
        <v>27</v>
      </c>
      <c r="C115" s="49"/>
      <c r="D115" s="14">
        <f>SUM(D110:D114)</f>
        <v>94500</v>
      </c>
      <c r="E115" s="14">
        <f>SUM(E110:E114)</f>
        <v>24689</v>
      </c>
      <c r="F115" s="14">
        <f>SUM(F110:F114)</f>
        <v>94500</v>
      </c>
      <c r="G115" s="40"/>
    </row>
    <row r="116" spans="1:7" ht="15.75" thickBot="1">
      <c r="A116" s="15"/>
      <c r="B116" s="16"/>
      <c r="C116" s="9"/>
      <c r="D116" s="9"/>
      <c r="E116" s="9"/>
      <c r="F116" s="9"/>
    </row>
    <row r="117" spans="1:7">
      <c r="A117" s="99" t="s">
        <v>54</v>
      </c>
      <c r="B117" s="12" t="s">
        <v>55</v>
      </c>
      <c r="C117" s="28" t="s">
        <v>4</v>
      </c>
      <c r="D117" s="32" t="s">
        <v>1</v>
      </c>
      <c r="E117" s="32" t="s">
        <v>187</v>
      </c>
      <c r="F117" s="85" t="s">
        <v>188</v>
      </c>
      <c r="G117" s="41" t="s">
        <v>2</v>
      </c>
    </row>
    <row r="118" spans="1:7">
      <c r="A118" s="106"/>
      <c r="B118" s="7" t="s">
        <v>113</v>
      </c>
      <c r="C118" s="1">
        <v>5011</v>
      </c>
      <c r="D118" s="13">
        <v>820000</v>
      </c>
      <c r="E118" s="13">
        <v>385377</v>
      </c>
      <c r="F118" s="13">
        <v>780000</v>
      </c>
      <c r="G118" s="39"/>
    </row>
    <row r="119" spans="1:7">
      <c r="A119" s="100"/>
      <c r="B119" s="7" t="s">
        <v>114</v>
      </c>
      <c r="C119" s="1">
        <v>5021</v>
      </c>
      <c r="D119" s="13">
        <v>40000</v>
      </c>
      <c r="E119" s="13">
        <v>48366</v>
      </c>
      <c r="F119" s="13">
        <v>50000</v>
      </c>
      <c r="G119" s="39"/>
    </row>
    <row r="120" spans="1:7">
      <c r="A120" s="100"/>
      <c r="B120" s="7" t="s">
        <v>115</v>
      </c>
      <c r="C120" s="1">
        <v>5031</v>
      </c>
      <c r="D120" s="13">
        <v>205000</v>
      </c>
      <c r="E120" s="13">
        <v>94514</v>
      </c>
      <c r="F120" s="13">
        <v>195000</v>
      </c>
      <c r="G120" s="39"/>
    </row>
    <row r="121" spans="1:7">
      <c r="A121" s="100"/>
      <c r="B121" s="7" t="s">
        <v>116</v>
      </c>
      <c r="C121" s="1">
        <v>5032</v>
      </c>
      <c r="D121" s="13">
        <v>74000</v>
      </c>
      <c r="E121" s="13">
        <v>34025</v>
      </c>
      <c r="F121" s="13">
        <v>70000</v>
      </c>
      <c r="G121" s="39"/>
    </row>
    <row r="122" spans="1:7">
      <c r="A122" s="100"/>
      <c r="B122" s="7" t="s">
        <v>195</v>
      </c>
      <c r="C122" s="1">
        <v>5038</v>
      </c>
      <c r="D122" s="13">
        <v>0</v>
      </c>
      <c r="E122" s="13">
        <v>3051</v>
      </c>
      <c r="F122" s="13">
        <v>3000</v>
      </c>
      <c r="G122" s="39"/>
    </row>
    <row r="123" spans="1:7">
      <c r="A123" s="100"/>
      <c r="B123" s="7" t="s">
        <v>117</v>
      </c>
      <c r="C123" s="1">
        <v>5132</v>
      </c>
      <c r="D123" s="13">
        <v>15000</v>
      </c>
      <c r="E123" s="13">
        <v>2488</v>
      </c>
      <c r="F123" s="13">
        <v>15000</v>
      </c>
      <c r="G123" s="39"/>
    </row>
    <row r="124" spans="1:7">
      <c r="A124" s="100"/>
      <c r="B124" s="7" t="s">
        <v>118</v>
      </c>
      <c r="C124" s="1">
        <v>5137</v>
      </c>
      <c r="D124" s="13">
        <v>20000</v>
      </c>
      <c r="E124" s="13">
        <v>15732</v>
      </c>
      <c r="F124" s="13">
        <v>20000</v>
      </c>
      <c r="G124" s="39"/>
    </row>
    <row r="125" spans="1:7">
      <c r="A125" s="100"/>
      <c r="B125" s="7" t="s">
        <v>82</v>
      </c>
      <c r="C125" s="1">
        <v>5139</v>
      </c>
      <c r="D125" s="13">
        <v>50000</v>
      </c>
      <c r="E125" s="13">
        <v>6589</v>
      </c>
      <c r="F125" s="13">
        <v>50000</v>
      </c>
      <c r="G125" s="39"/>
    </row>
    <row r="126" spans="1:7">
      <c r="A126" s="100"/>
      <c r="B126" s="17" t="s">
        <v>109</v>
      </c>
      <c r="C126" s="1">
        <v>5156</v>
      </c>
      <c r="D126" s="13">
        <v>40000</v>
      </c>
      <c r="E126" s="13">
        <v>23537</v>
      </c>
      <c r="F126" s="13">
        <v>40000</v>
      </c>
      <c r="G126" s="39"/>
    </row>
    <row r="127" spans="1:7">
      <c r="A127" s="100"/>
      <c r="B127" s="7" t="s">
        <v>84</v>
      </c>
      <c r="C127" s="1">
        <v>5163</v>
      </c>
      <c r="D127" s="13">
        <v>13000</v>
      </c>
      <c r="E127" s="13">
        <v>9580</v>
      </c>
      <c r="F127" s="13">
        <v>13000</v>
      </c>
      <c r="G127" s="39"/>
    </row>
    <row r="128" spans="1:7">
      <c r="A128" s="100"/>
      <c r="B128" s="17" t="s">
        <v>111</v>
      </c>
      <c r="C128" s="1">
        <v>5169</v>
      </c>
      <c r="D128" s="13">
        <v>0</v>
      </c>
      <c r="E128" s="13">
        <v>50</v>
      </c>
      <c r="F128" s="13">
        <v>0</v>
      </c>
      <c r="G128" s="39"/>
    </row>
    <row r="129" spans="1:7">
      <c r="A129" s="100"/>
      <c r="B129" s="17" t="s">
        <v>70</v>
      </c>
      <c r="C129" s="1">
        <v>5171</v>
      </c>
      <c r="D129" s="13">
        <v>100000</v>
      </c>
      <c r="E129" s="13">
        <v>2950</v>
      </c>
      <c r="F129" s="13">
        <v>100000</v>
      </c>
      <c r="G129" s="39"/>
    </row>
    <row r="130" spans="1:7">
      <c r="A130" s="100"/>
      <c r="B130" s="7" t="s">
        <v>119</v>
      </c>
      <c r="C130" s="1">
        <v>6122</v>
      </c>
      <c r="D130" s="13">
        <v>0</v>
      </c>
      <c r="E130" s="13">
        <v>0</v>
      </c>
      <c r="F130" s="13">
        <v>0</v>
      </c>
      <c r="G130" s="39"/>
    </row>
    <row r="131" spans="1:7" ht="15.75" thickBot="1">
      <c r="A131" s="97" t="s">
        <v>27</v>
      </c>
      <c r="B131" s="98"/>
      <c r="C131" s="14">
        <v>0</v>
      </c>
      <c r="D131" s="14">
        <f>SUM(D118:D130)</f>
        <v>1377000</v>
      </c>
      <c r="E131" s="14">
        <f>SUM(E118:E130)</f>
        <v>626259</v>
      </c>
      <c r="F131" s="14">
        <f>SUM(F118:F130)</f>
        <v>1336000</v>
      </c>
      <c r="G131" s="40"/>
    </row>
    <row r="132" spans="1:7" ht="15.75" thickBot="1">
      <c r="A132" s="5"/>
      <c r="B132" s="5"/>
      <c r="C132" s="11"/>
      <c r="D132" s="11"/>
      <c r="E132" s="11"/>
      <c r="F132" s="11"/>
    </row>
    <row r="133" spans="1:7">
      <c r="A133" s="99" t="s">
        <v>120</v>
      </c>
      <c r="B133" s="12" t="s">
        <v>121</v>
      </c>
      <c r="C133" s="28" t="s">
        <v>4</v>
      </c>
      <c r="D133" s="32" t="s">
        <v>1</v>
      </c>
      <c r="E133" s="32" t="s">
        <v>187</v>
      </c>
      <c r="F133" s="85" t="s">
        <v>188</v>
      </c>
      <c r="G133" s="41" t="s">
        <v>2</v>
      </c>
    </row>
    <row r="134" spans="1:7">
      <c r="A134" s="100"/>
      <c r="B134" s="31" t="s">
        <v>122</v>
      </c>
      <c r="C134" s="1">
        <v>5901</v>
      </c>
      <c r="D134" s="13">
        <v>10000</v>
      </c>
      <c r="E134" s="13">
        <v>0</v>
      </c>
      <c r="F134" s="13">
        <v>10000</v>
      </c>
      <c r="G134" s="39"/>
    </row>
    <row r="135" spans="1:7" ht="15.75" thickBot="1">
      <c r="A135" s="97" t="s">
        <v>27</v>
      </c>
      <c r="B135" s="98"/>
      <c r="C135" s="14"/>
      <c r="D135" s="14">
        <f>SUM(D134:D134)</f>
        <v>10000</v>
      </c>
      <c r="E135" s="14">
        <f>SUM(E134:E134)</f>
        <v>0</v>
      </c>
      <c r="F135" s="14">
        <f>SUM(F134:F134)</f>
        <v>10000</v>
      </c>
      <c r="G135" s="40"/>
    </row>
    <row r="136" spans="1:7" ht="15.75" thickBot="1">
      <c r="A136" s="5"/>
      <c r="B136" s="5"/>
      <c r="C136" s="11"/>
      <c r="D136" s="11"/>
      <c r="E136" s="11"/>
      <c r="F136" s="11"/>
    </row>
    <row r="137" spans="1:7">
      <c r="A137" s="99" t="s">
        <v>123</v>
      </c>
      <c r="B137" s="12" t="s">
        <v>124</v>
      </c>
      <c r="C137" s="28" t="s">
        <v>4</v>
      </c>
      <c r="D137" s="32" t="s">
        <v>1</v>
      </c>
      <c r="E137" s="32" t="s">
        <v>187</v>
      </c>
      <c r="F137" s="85" t="s">
        <v>188</v>
      </c>
      <c r="G137" s="41" t="s">
        <v>2</v>
      </c>
    </row>
    <row r="138" spans="1:7">
      <c r="A138" s="100"/>
      <c r="B138" s="20" t="s">
        <v>125</v>
      </c>
      <c r="C138" s="1">
        <v>5023</v>
      </c>
      <c r="D138" s="27">
        <v>540000</v>
      </c>
      <c r="E138" s="27">
        <v>442961</v>
      </c>
      <c r="F138" s="42">
        <v>607000</v>
      </c>
      <c r="G138" s="39"/>
    </row>
    <row r="139" spans="1:7">
      <c r="A139" s="100"/>
      <c r="B139" s="20" t="s">
        <v>115</v>
      </c>
      <c r="C139" s="1">
        <v>5031</v>
      </c>
      <c r="D139" s="27">
        <v>113000</v>
      </c>
      <c r="E139" s="27">
        <v>93747</v>
      </c>
      <c r="F139" s="42">
        <v>123000</v>
      </c>
      <c r="G139" s="39"/>
    </row>
    <row r="140" spans="1:7">
      <c r="A140" s="100"/>
      <c r="B140" s="20" t="s">
        <v>116</v>
      </c>
      <c r="C140" s="1">
        <v>5032</v>
      </c>
      <c r="D140" s="27">
        <v>48000</v>
      </c>
      <c r="E140" s="27">
        <v>39869</v>
      </c>
      <c r="F140" s="42">
        <v>55000</v>
      </c>
      <c r="G140" s="39"/>
    </row>
    <row r="141" spans="1:7">
      <c r="A141" s="100"/>
      <c r="B141" s="20" t="s">
        <v>126</v>
      </c>
      <c r="C141" s="1">
        <v>5173</v>
      </c>
      <c r="D141" s="27">
        <v>108900</v>
      </c>
      <c r="E141" s="27">
        <v>40447</v>
      </c>
      <c r="F141" s="42">
        <v>90000</v>
      </c>
      <c r="G141" s="39"/>
    </row>
    <row r="142" spans="1:7">
      <c r="A142" s="100"/>
      <c r="B142" s="20" t="s">
        <v>88</v>
      </c>
      <c r="C142" s="1">
        <v>5175</v>
      </c>
      <c r="D142" s="27">
        <v>0</v>
      </c>
      <c r="E142" s="27">
        <v>1078</v>
      </c>
      <c r="F142" s="27">
        <v>15000</v>
      </c>
      <c r="G142" s="39"/>
    </row>
    <row r="143" spans="1:7" ht="15.75" thickBot="1">
      <c r="A143" s="97" t="s">
        <v>27</v>
      </c>
      <c r="B143" s="98"/>
      <c r="C143" s="14"/>
      <c r="D143" s="14">
        <f>SUM(D138:D142)</f>
        <v>809900</v>
      </c>
      <c r="E143" s="14">
        <f>SUM(E138:E142)</f>
        <v>618102</v>
      </c>
      <c r="F143" s="14">
        <f>SUM(F138:F142)</f>
        <v>890000</v>
      </c>
      <c r="G143" s="40"/>
    </row>
    <row r="144" spans="1:7" ht="15.75" thickBot="1">
      <c r="A144" s="22"/>
      <c r="B144" s="15"/>
      <c r="C144" s="23"/>
      <c r="D144" s="23"/>
      <c r="E144" s="9"/>
      <c r="F144" s="9"/>
    </row>
    <row r="145" spans="1:7">
      <c r="A145" s="109" t="s">
        <v>196</v>
      </c>
      <c r="B145" s="12" t="s">
        <v>183</v>
      </c>
      <c r="C145" s="28" t="s">
        <v>4</v>
      </c>
      <c r="D145" s="32" t="s">
        <v>1</v>
      </c>
      <c r="E145" s="32" t="s">
        <v>187</v>
      </c>
      <c r="F145" s="85" t="s">
        <v>188</v>
      </c>
      <c r="G145" s="41" t="s">
        <v>2</v>
      </c>
    </row>
    <row r="146" spans="1:7">
      <c r="A146" s="110"/>
      <c r="B146" s="20" t="s">
        <v>129</v>
      </c>
      <c r="C146" s="1">
        <v>5021</v>
      </c>
      <c r="D146" s="27">
        <v>10000</v>
      </c>
      <c r="E146" s="27">
        <v>0</v>
      </c>
      <c r="F146" s="27">
        <v>0</v>
      </c>
      <c r="G146" s="39"/>
    </row>
    <row r="147" spans="1:7">
      <c r="A147" s="110"/>
      <c r="B147" s="20" t="s">
        <v>82</v>
      </c>
      <c r="C147" s="1">
        <v>5139</v>
      </c>
      <c r="D147" s="27">
        <v>1000</v>
      </c>
      <c r="E147" s="27">
        <v>1263</v>
      </c>
      <c r="F147" s="27">
        <v>0</v>
      </c>
      <c r="G147" s="39"/>
    </row>
    <row r="148" spans="1:7">
      <c r="A148" s="110"/>
      <c r="B148" s="20" t="s">
        <v>130</v>
      </c>
      <c r="C148" s="1">
        <v>5161</v>
      </c>
      <c r="D148" s="27">
        <v>1000</v>
      </c>
      <c r="E148" s="27">
        <v>0</v>
      </c>
      <c r="F148" s="27">
        <v>0</v>
      </c>
      <c r="G148" s="39"/>
    </row>
    <row r="149" spans="1:7">
      <c r="A149" s="110"/>
      <c r="B149" s="20" t="s">
        <v>88</v>
      </c>
      <c r="C149" s="1">
        <v>5175</v>
      </c>
      <c r="D149" s="27">
        <v>1000</v>
      </c>
      <c r="E149" s="27">
        <v>0</v>
      </c>
      <c r="F149" s="27">
        <v>0</v>
      </c>
      <c r="G149" s="39"/>
    </row>
    <row r="150" spans="1:7" ht="15.75" thickBot="1">
      <c r="A150" s="97" t="s">
        <v>27</v>
      </c>
      <c r="B150" s="98"/>
      <c r="C150" s="14"/>
      <c r="D150" s="14">
        <f>SUM(D146:D149)</f>
        <v>13000</v>
      </c>
      <c r="E150" s="14">
        <f>SUM(E146:E149)</f>
        <v>1263</v>
      </c>
      <c r="F150" s="14">
        <f>SUM(F146:F149)</f>
        <v>0</v>
      </c>
      <c r="G150" s="40"/>
    </row>
    <row r="151" spans="1:7" ht="15.75" thickBot="1">
      <c r="A151" s="22"/>
      <c r="B151" s="15"/>
      <c r="C151" s="23"/>
      <c r="D151" s="23"/>
      <c r="E151" s="9"/>
      <c r="F151" s="9"/>
    </row>
    <row r="152" spans="1:7">
      <c r="A152" s="109" t="s">
        <v>127</v>
      </c>
      <c r="B152" s="12" t="s">
        <v>128</v>
      </c>
      <c r="C152" s="28" t="s">
        <v>4</v>
      </c>
      <c r="D152" s="32" t="s">
        <v>1</v>
      </c>
      <c r="E152" s="32" t="s">
        <v>187</v>
      </c>
      <c r="F152" s="85" t="s">
        <v>188</v>
      </c>
      <c r="G152" s="41" t="s">
        <v>2</v>
      </c>
    </row>
    <row r="153" spans="1:7">
      <c r="A153" s="110"/>
      <c r="B153" s="20" t="s">
        <v>129</v>
      </c>
      <c r="C153" s="1">
        <v>5021</v>
      </c>
      <c r="D153" s="27">
        <v>0</v>
      </c>
      <c r="E153" s="27">
        <v>0</v>
      </c>
      <c r="F153" s="27">
        <v>15000</v>
      </c>
      <c r="G153" s="39"/>
    </row>
    <row r="154" spans="1:7">
      <c r="A154" s="110"/>
      <c r="B154" s="20" t="s">
        <v>82</v>
      </c>
      <c r="C154" s="1">
        <v>5139</v>
      </c>
      <c r="D154" s="27">
        <v>0</v>
      </c>
      <c r="E154" s="27">
        <v>0</v>
      </c>
      <c r="F154" s="27">
        <v>5000</v>
      </c>
      <c r="G154" s="39"/>
    </row>
    <row r="155" spans="1:7">
      <c r="A155" s="110"/>
      <c r="B155" s="20" t="s">
        <v>130</v>
      </c>
      <c r="C155" s="1">
        <v>5161</v>
      </c>
      <c r="D155" s="27">
        <v>0</v>
      </c>
      <c r="E155" s="27">
        <v>0</v>
      </c>
      <c r="F155" s="27">
        <v>1000</v>
      </c>
      <c r="G155" s="39"/>
    </row>
    <row r="156" spans="1:7">
      <c r="A156" s="110"/>
      <c r="B156" s="20" t="s">
        <v>88</v>
      </c>
      <c r="C156" s="1">
        <v>5175</v>
      </c>
      <c r="D156" s="27">
        <v>0</v>
      </c>
      <c r="E156" s="27">
        <v>0</v>
      </c>
      <c r="F156" s="27">
        <v>2000</v>
      </c>
      <c r="G156" s="39"/>
    </row>
    <row r="157" spans="1:7" ht="15.75" thickBot="1">
      <c r="A157" s="97" t="s">
        <v>27</v>
      </c>
      <c r="B157" s="98"/>
      <c r="C157" s="14"/>
      <c r="D157" s="14">
        <f>SUM(D153:D156)</f>
        <v>0</v>
      </c>
      <c r="E157" s="14">
        <f>SUM(E153:E156)</f>
        <v>0</v>
      </c>
      <c r="F157" s="14">
        <f>SUM(F153:F156)</f>
        <v>23000</v>
      </c>
      <c r="G157" s="40"/>
    </row>
    <row r="158" spans="1:7" ht="15.75" thickBot="1">
      <c r="A158" s="22"/>
      <c r="B158" s="15"/>
      <c r="C158" s="23"/>
      <c r="D158" s="23"/>
      <c r="E158" s="9"/>
      <c r="F158" s="9"/>
    </row>
    <row r="159" spans="1:7">
      <c r="A159" s="109" t="s">
        <v>131</v>
      </c>
      <c r="B159" s="12" t="s">
        <v>132</v>
      </c>
      <c r="C159" s="28" t="s">
        <v>4</v>
      </c>
      <c r="D159" s="32" t="s">
        <v>1</v>
      </c>
      <c r="E159" s="32" t="s">
        <v>187</v>
      </c>
      <c r="F159" s="85" t="s">
        <v>188</v>
      </c>
      <c r="G159" s="41" t="s">
        <v>2</v>
      </c>
    </row>
    <row r="160" spans="1:7">
      <c r="A160" s="110"/>
      <c r="B160" s="20" t="s">
        <v>129</v>
      </c>
      <c r="C160" s="1">
        <v>5021</v>
      </c>
      <c r="D160" s="27">
        <v>0</v>
      </c>
      <c r="E160" s="27">
        <v>0</v>
      </c>
      <c r="F160" s="27">
        <v>15000</v>
      </c>
      <c r="G160" s="39"/>
    </row>
    <row r="161" spans="1:7">
      <c r="A161" s="110"/>
      <c r="B161" s="20" t="s">
        <v>82</v>
      </c>
      <c r="C161" s="1">
        <v>5139</v>
      </c>
      <c r="D161" s="27">
        <v>0</v>
      </c>
      <c r="E161" s="27">
        <v>0</v>
      </c>
      <c r="F161" s="27">
        <v>5000</v>
      </c>
      <c r="G161" s="39"/>
    </row>
    <row r="162" spans="1:7">
      <c r="A162" s="110"/>
      <c r="B162" s="20" t="s">
        <v>130</v>
      </c>
      <c r="C162" s="1">
        <v>5161</v>
      </c>
      <c r="D162" s="27">
        <v>0</v>
      </c>
      <c r="E162" s="27">
        <v>0</v>
      </c>
      <c r="F162" s="27">
        <v>1000</v>
      </c>
      <c r="G162" s="39"/>
    </row>
    <row r="163" spans="1:7">
      <c r="A163" s="110"/>
      <c r="B163" s="20" t="s">
        <v>88</v>
      </c>
      <c r="C163" s="1">
        <v>5175</v>
      </c>
      <c r="D163" s="27">
        <v>0</v>
      </c>
      <c r="E163" s="27">
        <v>0</v>
      </c>
      <c r="F163" s="27">
        <v>2000</v>
      </c>
      <c r="G163" s="39"/>
    </row>
    <row r="164" spans="1:7" ht="15.75" thickBot="1">
      <c r="A164" s="97" t="s">
        <v>27</v>
      </c>
      <c r="B164" s="98"/>
      <c r="C164" s="14"/>
      <c r="D164" s="14">
        <f>SUM(D160:D163)</f>
        <v>0</v>
      </c>
      <c r="E164" s="14">
        <f>SUM(E160:E163)</f>
        <v>0</v>
      </c>
      <c r="F164" s="14">
        <f>SUM(F160:F163)</f>
        <v>23000</v>
      </c>
      <c r="G164" s="40"/>
    </row>
    <row r="165" spans="1:7" ht="15.75" thickBot="1">
      <c r="A165" s="5"/>
      <c r="B165" s="5"/>
      <c r="C165" s="11"/>
      <c r="D165" s="11"/>
      <c r="E165" s="11"/>
      <c r="F165" s="11"/>
    </row>
    <row r="166" spans="1:7">
      <c r="A166" s="99" t="s">
        <v>56</v>
      </c>
      <c r="B166" s="12" t="s">
        <v>57</v>
      </c>
      <c r="C166" s="28" t="s">
        <v>4</v>
      </c>
      <c r="D166" s="32" t="s">
        <v>1</v>
      </c>
      <c r="E166" s="32" t="s">
        <v>187</v>
      </c>
      <c r="F166" s="85" t="s">
        <v>188</v>
      </c>
      <c r="G166" s="41" t="s">
        <v>2</v>
      </c>
    </row>
    <row r="167" spans="1:7">
      <c r="A167" s="100"/>
      <c r="B167" s="20" t="s">
        <v>113</v>
      </c>
      <c r="C167" s="1">
        <v>5011</v>
      </c>
      <c r="D167" s="27">
        <v>260000</v>
      </c>
      <c r="E167" s="27">
        <v>228975</v>
      </c>
      <c r="F167" s="42">
        <v>350000</v>
      </c>
      <c r="G167" s="39"/>
    </row>
    <row r="168" spans="1:7">
      <c r="A168" s="100"/>
      <c r="B168" s="20" t="s">
        <v>129</v>
      </c>
      <c r="C168" s="1">
        <v>5021</v>
      </c>
      <c r="D168" s="27">
        <v>20000</v>
      </c>
      <c r="E168" s="27">
        <v>10650</v>
      </c>
      <c r="F168" s="42">
        <v>20000</v>
      </c>
      <c r="G168" s="39"/>
    </row>
    <row r="169" spans="1:7">
      <c r="A169" s="100"/>
      <c r="B169" s="20" t="s">
        <v>115</v>
      </c>
      <c r="C169" s="1">
        <v>5031</v>
      </c>
      <c r="D169" s="27">
        <v>65000</v>
      </c>
      <c r="E169" s="27">
        <v>57245</v>
      </c>
      <c r="F169" s="42">
        <v>88000</v>
      </c>
      <c r="G169" s="39"/>
    </row>
    <row r="170" spans="1:7">
      <c r="A170" s="100"/>
      <c r="B170" s="20" t="s">
        <v>116</v>
      </c>
      <c r="C170" s="1">
        <v>5032</v>
      </c>
      <c r="D170" s="27">
        <v>24000</v>
      </c>
      <c r="E170" s="27">
        <v>20606</v>
      </c>
      <c r="F170" s="42">
        <v>32000</v>
      </c>
      <c r="G170" s="39"/>
    </row>
    <row r="171" spans="1:7">
      <c r="A171" s="100"/>
      <c r="B171" s="20" t="s">
        <v>195</v>
      </c>
      <c r="C171" s="1">
        <v>5038</v>
      </c>
      <c r="D171" s="27">
        <v>0</v>
      </c>
      <c r="E171" s="27">
        <v>278</v>
      </c>
      <c r="F171" s="42">
        <v>1500</v>
      </c>
      <c r="G171" s="39"/>
    </row>
    <row r="172" spans="1:7">
      <c r="A172" s="100"/>
      <c r="B172" s="7" t="s">
        <v>133</v>
      </c>
      <c r="C172" s="1">
        <v>5136</v>
      </c>
      <c r="D172" s="13">
        <v>5000</v>
      </c>
      <c r="E172" s="13">
        <v>200</v>
      </c>
      <c r="F172" s="30">
        <v>5000</v>
      </c>
      <c r="G172" s="39"/>
    </row>
    <row r="173" spans="1:7">
      <c r="A173" s="100"/>
      <c r="B173" s="31" t="s">
        <v>134</v>
      </c>
      <c r="C173" s="1">
        <v>5137</v>
      </c>
      <c r="D173" s="13">
        <v>10000</v>
      </c>
      <c r="E173" s="13">
        <v>43345</v>
      </c>
      <c r="F173" s="13">
        <v>30000</v>
      </c>
      <c r="G173" s="39"/>
    </row>
    <row r="174" spans="1:7">
      <c r="A174" s="100"/>
      <c r="B174" s="7" t="s">
        <v>82</v>
      </c>
      <c r="C174" s="1">
        <v>5139</v>
      </c>
      <c r="D174" s="13">
        <v>56000</v>
      </c>
      <c r="E174" s="13">
        <v>41678</v>
      </c>
      <c r="F174" s="13">
        <v>56000</v>
      </c>
      <c r="G174" s="39"/>
    </row>
    <row r="175" spans="1:7">
      <c r="A175" s="100"/>
      <c r="B175" s="7" t="s">
        <v>135</v>
      </c>
      <c r="C175" s="1">
        <v>5151</v>
      </c>
      <c r="D175" s="13">
        <v>50000</v>
      </c>
      <c r="E175" s="13">
        <v>7947</v>
      </c>
      <c r="F175" s="13">
        <v>50000</v>
      </c>
      <c r="G175" s="39"/>
    </row>
    <row r="176" spans="1:7">
      <c r="A176" s="100"/>
      <c r="B176" s="7" t="s">
        <v>136</v>
      </c>
      <c r="C176" s="1">
        <v>5153</v>
      </c>
      <c r="D176" s="13">
        <v>80000</v>
      </c>
      <c r="E176" s="13">
        <v>70400</v>
      </c>
      <c r="F176" s="13">
        <v>80000</v>
      </c>
      <c r="G176" s="39"/>
    </row>
    <row r="177" spans="1:7">
      <c r="A177" s="100"/>
      <c r="B177" s="7" t="s">
        <v>83</v>
      </c>
      <c r="C177" s="1">
        <v>5154</v>
      </c>
      <c r="D177" s="13">
        <v>38000</v>
      </c>
      <c r="E177" s="13">
        <v>35613</v>
      </c>
      <c r="F177" s="13">
        <v>38000</v>
      </c>
      <c r="G177" s="39"/>
    </row>
    <row r="178" spans="1:7">
      <c r="A178" s="100"/>
      <c r="B178" s="7" t="s">
        <v>137</v>
      </c>
      <c r="C178" s="1">
        <v>5156</v>
      </c>
      <c r="D178" s="13">
        <v>20000</v>
      </c>
      <c r="E178" s="13">
        <v>8021</v>
      </c>
      <c r="F178" s="13">
        <v>20000</v>
      </c>
      <c r="G178" s="39"/>
    </row>
    <row r="179" spans="1:7">
      <c r="A179" s="100"/>
      <c r="B179" s="7" t="s">
        <v>130</v>
      </c>
      <c r="C179" s="1">
        <v>5161</v>
      </c>
      <c r="D179" s="13">
        <v>5000</v>
      </c>
      <c r="E179" s="13">
        <v>733</v>
      </c>
      <c r="F179" s="13">
        <v>5000</v>
      </c>
      <c r="G179" s="39"/>
    </row>
    <row r="180" spans="1:7">
      <c r="A180" s="100"/>
      <c r="B180" s="7" t="s">
        <v>138</v>
      </c>
      <c r="C180" s="1">
        <v>5162</v>
      </c>
      <c r="D180" s="13">
        <v>50000</v>
      </c>
      <c r="E180" s="13">
        <v>25999</v>
      </c>
      <c r="F180" s="13">
        <v>50000</v>
      </c>
      <c r="G180" s="39"/>
    </row>
    <row r="181" spans="1:7">
      <c r="A181" s="100"/>
      <c r="B181" s="7" t="s">
        <v>139</v>
      </c>
      <c r="C181" s="1">
        <v>5163</v>
      </c>
      <c r="D181" s="13">
        <v>37000</v>
      </c>
      <c r="E181" s="13">
        <v>31396</v>
      </c>
      <c r="F181" s="13">
        <v>37000</v>
      </c>
      <c r="G181" s="39"/>
    </row>
    <row r="182" spans="1:7">
      <c r="A182" s="100"/>
      <c r="B182" s="7" t="s">
        <v>140</v>
      </c>
      <c r="C182" s="1">
        <v>5167</v>
      </c>
      <c r="D182" s="13">
        <v>6000</v>
      </c>
      <c r="E182" s="13">
        <v>0</v>
      </c>
      <c r="F182" s="13">
        <v>6000</v>
      </c>
      <c r="G182" s="39"/>
    </row>
    <row r="183" spans="1:7">
      <c r="A183" s="100"/>
      <c r="B183" s="7" t="s">
        <v>141</v>
      </c>
      <c r="C183" s="1">
        <v>5168</v>
      </c>
      <c r="D183" s="13">
        <v>38000</v>
      </c>
      <c r="E183" s="13">
        <v>25590.5</v>
      </c>
      <c r="F183" s="13">
        <v>38000</v>
      </c>
      <c r="G183" s="39"/>
    </row>
    <row r="184" spans="1:7">
      <c r="A184" s="100"/>
      <c r="B184" s="7" t="s">
        <v>67</v>
      </c>
      <c r="C184" s="1">
        <v>5169</v>
      </c>
      <c r="D184" s="13">
        <v>250000</v>
      </c>
      <c r="E184" s="13">
        <v>254546.38</v>
      </c>
      <c r="F184" s="13">
        <v>251900</v>
      </c>
      <c r="G184" s="39"/>
    </row>
    <row r="185" spans="1:7">
      <c r="A185" s="100"/>
      <c r="B185" s="7" t="s">
        <v>85</v>
      </c>
      <c r="C185" s="1">
        <v>5171</v>
      </c>
      <c r="D185" s="13">
        <v>20000</v>
      </c>
      <c r="E185" s="13">
        <v>28377</v>
      </c>
      <c r="F185" s="13">
        <v>20000</v>
      </c>
      <c r="G185" s="39"/>
    </row>
    <row r="186" spans="1:7">
      <c r="A186" s="100"/>
      <c r="B186" s="7" t="s">
        <v>126</v>
      </c>
      <c r="C186" s="1">
        <v>5173</v>
      </c>
      <c r="D186" s="13">
        <v>0</v>
      </c>
      <c r="E186" s="13">
        <v>0</v>
      </c>
      <c r="F186" s="13">
        <v>0</v>
      </c>
      <c r="G186" s="39"/>
    </row>
    <row r="187" spans="1:7">
      <c r="A187" s="100"/>
      <c r="B187" s="7" t="s">
        <v>88</v>
      </c>
      <c r="C187" s="1">
        <v>5175</v>
      </c>
      <c r="D187" s="13">
        <v>15000</v>
      </c>
      <c r="E187" s="13">
        <v>2475</v>
      </c>
      <c r="F187" s="13">
        <v>0</v>
      </c>
      <c r="G187" s="39"/>
    </row>
    <row r="188" spans="1:7">
      <c r="A188" s="100"/>
      <c r="B188" s="7" t="s">
        <v>142</v>
      </c>
      <c r="C188" s="1">
        <v>5179</v>
      </c>
      <c r="D188" s="13">
        <v>30000</v>
      </c>
      <c r="E188" s="13">
        <v>25418.9</v>
      </c>
      <c r="F188" s="13">
        <v>30000</v>
      </c>
      <c r="G188" s="39"/>
    </row>
    <row r="189" spans="1:7">
      <c r="A189" s="100"/>
      <c r="B189" s="7" t="s">
        <v>197</v>
      </c>
      <c r="C189" s="1">
        <v>5182</v>
      </c>
      <c r="D189" s="13">
        <v>0</v>
      </c>
      <c r="E189" s="13">
        <v>90746</v>
      </c>
      <c r="F189" s="13">
        <v>0</v>
      </c>
      <c r="G189" s="39"/>
    </row>
    <row r="190" spans="1:7">
      <c r="A190" s="100"/>
      <c r="B190" s="7" t="s">
        <v>143</v>
      </c>
      <c r="C190" s="1">
        <v>5194</v>
      </c>
      <c r="D190" s="13">
        <v>8000</v>
      </c>
      <c r="E190" s="13">
        <v>0</v>
      </c>
      <c r="F190" s="13">
        <v>0</v>
      </c>
      <c r="G190" s="39"/>
    </row>
    <row r="191" spans="1:7">
      <c r="A191" s="100"/>
      <c r="B191" s="7" t="s">
        <v>198</v>
      </c>
      <c r="C191" s="1">
        <v>5229</v>
      </c>
      <c r="D191" s="13">
        <v>0</v>
      </c>
      <c r="E191" s="13">
        <v>37200</v>
      </c>
      <c r="F191" s="13">
        <v>50000</v>
      </c>
      <c r="G191" s="39"/>
    </row>
    <row r="192" spans="1:7">
      <c r="A192" s="100"/>
      <c r="B192" s="7" t="s">
        <v>144</v>
      </c>
      <c r="C192" s="1">
        <v>5321</v>
      </c>
      <c r="D192" s="13">
        <v>100000</v>
      </c>
      <c r="E192" s="13">
        <v>17800</v>
      </c>
      <c r="F192" s="13">
        <v>50000</v>
      </c>
      <c r="G192" s="39"/>
    </row>
    <row r="193" spans="1:7">
      <c r="A193" s="100"/>
      <c r="B193" s="7" t="s">
        <v>145</v>
      </c>
      <c r="C193" s="1">
        <v>5329</v>
      </c>
      <c r="D193" s="13">
        <v>2000</v>
      </c>
      <c r="E193" s="13">
        <v>862</v>
      </c>
      <c r="F193" s="13">
        <v>2000</v>
      </c>
      <c r="G193" s="39"/>
    </row>
    <row r="194" spans="1:7">
      <c r="A194" s="100"/>
      <c r="B194" s="7" t="s">
        <v>146</v>
      </c>
      <c r="C194" s="1">
        <v>5362</v>
      </c>
      <c r="D194" s="13">
        <v>0</v>
      </c>
      <c r="E194" s="13">
        <v>1700</v>
      </c>
      <c r="F194" s="13">
        <v>2000</v>
      </c>
      <c r="G194" s="39"/>
    </row>
    <row r="195" spans="1:7">
      <c r="A195" s="100"/>
      <c r="B195" s="7" t="s">
        <v>147</v>
      </c>
      <c r="C195" s="1">
        <v>5363</v>
      </c>
      <c r="D195" s="13">
        <v>0</v>
      </c>
      <c r="E195" s="13">
        <v>11000</v>
      </c>
      <c r="F195" s="13">
        <v>0</v>
      </c>
      <c r="G195" s="39"/>
    </row>
    <row r="196" spans="1:7">
      <c r="A196" s="100"/>
      <c r="B196" s="7" t="s">
        <v>77</v>
      </c>
      <c r="C196" s="1">
        <v>6121</v>
      </c>
      <c r="D196" s="13">
        <v>150000</v>
      </c>
      <c r="E196" s="13">
        <v>0</v>
      </c>
      <c r="F196" s="13">
        <v>150000</v>
      </c>
      <c r="G196" s="39" t="s">
        <v>148</v>
      </c>
    </row>
    <row r="197" spans="1:7">
      <c r="A197" s="100"/>
      <c r="B197" s="7" t="s">
        <v>149</v>
      </c>
      <c r="C197" s="1">
        <v>6119</v>
      </c>
      <c r="D197" s="13">
        <v>150000</v>
      </c>
      <c r="E197" s="13">
        <v>0</v>
      </c>
      <c r="F197" s="13">
        <v>200000</v>
      </c>
      <c r="G197" s="39"/>
    </row>
    <row r="198" spans="1:7">
      <c r="A198" s="100"/>
      <c r="B198" s="7" t="s">
        <v>112</v>
      </c>
      <c r="C198" s="1">
        <v>6123</v>
      </c>
      <c r="D198" s="13">
        <v>0</v>
      </c>
      <c r="E198" s="13">
        <v>0</v>
      </c>
      <c r="F198" s="13">
        <v>600000</v>
      </c>
      <c r="G198" s="39"/>
    </row>
    <row r="199" spans="1:7" ht="15.75" thickBot="1">
      <c r="A199" s="97" t="s">
        <v>27</v>
      </c>
      <c r="B199" s="98"/>
      <c r="C199" s="14"/>
      <c r="D199" s="14">
        <f>SUM(D167:D198)</f>
        <v>1489000</v>
      </c>
      <c r="E199" s="14">
        <f>SUM(E167:E198)</f>
        <v>1078801.78</v>
      </c>
      <c r="F199" s="14">
        <f>SUM(F167:F198)</f>
        <v>2262400</v>
      </c>
      <c r="G199" s="40"/>
    </row>
    <row r="200" spans="1:7" ht="15.75" thickBot="1">
      <c r="A200" s="5"/>
      <c r="B200" s="5"/>
      <c r="C200" s="11"/>
      <c r="D200" s="11"/>
      <c r="E200" s="11"/>
      <c r="F200" s="11"/>
    </row>
    <row r="201" spans="1:7">
      <c r="A201" s="99" t="s">
        <v>61</v>
      </c>
      <c r="B201" s="12" t="s">
        <v>62</v>
      </c>
      <c r="C201" s="28" t="s">
        <v>4</v>
      </c>
      <c r="D201" s="32" t="s">
        <v>1</v>
      </c>
      <c r="E201" s="32" t="s">
        <v>187</v>
      </c>
      <c r="F201" s="85" t="s">
        <v>188</v>
      </c>
      <c r="G201" s="41" t="s">
        <v>2</v>
      </c>
    </row>
    <row r="202" spans="1:7">
      <c r="A202" s="100"/>
      <c r="B202" s="7" t="s">
        <v>150</v>
      </c>
      <c r="C202" s="1">
        <v>5163</v>
      </c>
      <c r="D202" s="13">
        <v>20000</v>
      </c>
      <c r="E202" s="13">
        <v>7957.2</v>
      </c>
      <c r="F202" s="13">
        <v>20000</v>
      </c>
      <c r="G202" s="39"/>
    </row>
    <row r="203" spans="1:7" ht="15.75" thickBot="1">
      <c r="A203" s="97" t="s">
        <v>27</v>
      </c>
      <c r="B203" s="98"/>
      <c r="C203" s="14"/>
      <c r="D203" s="14">
        <f>SUM(D202)</f>
        <v>20000</v>
      </c>
      <c r="E203" s="14">
        <f>SUM(E202)</f>
        <v>7957.2</v>
      </c>
      <c r="F203" s="14">
        <f>SUM(F202)</f>
        <v>20000</v>
      </c>
      <c r="G203" s="40"/>
    </row>
    <row r="204" spans="1:7" ht="15.75" thickBot="1">
      <c r="A204" s="10"/>
      <c r="B204" s="6"/>
      <c r="C204" s="11"/>
      <c r="D204" s="11"/>
      <c r="E204" s="11"/>
      <c r="F204" s="11"/>
    </row>
    <row r="205" spans="1:7">
      <c r="A205" s="82" t="s">
        <v>151</v>
      </c>
      <c r="B205" s="12" t="s">
        <v>152</v>
      </c>
      <c r="C205" s="28" t="s">
        <v>4</v>
      </c>
      <c r="D205" s="32" t="s">
        <v>1</v>
      </c>
      <c r="E205" s="32" t="s">
        <v>187</v>
      </c>
      <c r="F205" s="85" t="s">
        <v>188</v>
      </c>
      <c r="G205" s="41" t="s">
        <v>2</v>
      </c>
    </row>
    <row r="206" spans="1:7">
      <c r="A206" s="83"/>
      <c r="B206" s="31" t="s">
        <v>153</v>
      </c>
      <c r="C206" s="1">
        <v>5365</v>
      </c>
      <c r="D206" s="13">
        <v>900000</v>
      </c>
      <c r="E206" s="13">
        <v>300200</v>
      </c>
      <c r="F206" s="13">
        <v>400000</v>
      </c>
      <c r="G206" s="39"/>
    </row>
    <row r="207" spans="1:7">
      <c r="A207" s="113" t="s">
        <v>27</v>
      </c>
      <c r="B207" s="114"/>
      <c r="C207" s="13"/>
      <c r="D207" s="13">
        <f>SUM(D206)</f>
        <v>900000</v>
      </c>
      <c r="E207" s="13">
        <f>SUM(E206)</f>
        <v>300200</v>
      </c>
      <c r="F207" s="13">
        <f>SUM(F206)</f>
        <v>400000</v>
      </c>
      <c r="G207" s="39"/>
    </row>
    <row r="208" spans="1:7" ht="15.75" thickBot="1">
      <c r="A208" s="50"/>
      <c r="B208" s="51"/>
      <c r="C208" s="51"/>
      <c r="D208" s="51"/>
      <c r="E208" s="90"/>
      <c r="F208" s="90"/>
      <c r="G208" s="52"/>
    </row>
    <row r="209" spans="1:7">
      <c r="A209" s="99" t="s">
        <v>154</v>
      </c>
      <c r="B209" s="12" t="s">
        <v>155</v>
      </c>
      <c r="C209" s="28" t="s">
        <v>4</v>
      </c>
      <c r="D209" s="32" t="s">
        <v>1</v>
      </c>
      <c r="E209" s="32" t="s">
        <v>187</v>
      </c>
      <c r="F209" s="85" t="s">
        <v>188</v>
      </c>
      <c r="G209" s="41" t="s">
        <v>2</v>
      </c>
    </row>
    <row r="210" spans="1:7">
      <c r="A210" s="100"/>
      <c r="B210" s="53" t="s">
        <v>156</v>
      </c>
      <c r="C210" s="1">
        <v>5364</v>
      </c>
      <c r="D210" s="13">
        <v>7800</v>
      </c>
      <c r="E210" s="13">
        <v>7752</v>
      </c>
      <c r="F210" s="13">
        <v>13000</v>
      </c>
      <c r="G210" s="39"/>
    </row>
    <row r="211" spans="1:7" ht="15.75" thickBot="1">
      <c r="A211" s="111"/>
      <c r="B211" s="98" t="s">
        <v>27</v>
      </c>
      <c r="C211" s="98"/>
      <c r="D211" s="14">
        <f>SUM(D210)</f>
        <v>7800</v>
      </c>
      <c r="E211" s="14">
        <f>SUM(E210)</f>
        <v>7752</v>
      </c>
      <c r="F211" s="14">
        <f>SUM(F210)</f>
        <v>13000</v>
      </c>
      <c r="G211" s="40"/>
    </row>
    <row r="212" spans="1:7" ht="15.75" thickBot="1">
      <c r="A212" s="5"/>
      <c r="B212" s="5"/>
      <c r="C212" s="11"/>
      <c r="D212" s="11"/>
      <c r="E212" s="11"/>
      <c r="F212" s="11"/>
    </row>
    <row r="213" spans="1:7" ht="15.75" thickBot="1">
      <c r="A213" s="101" t="s">
        <v>157</v>
      </c>
      <c r="B213" s="112"/>
      <c r="C213" s="44"/>
      <c r="D213" s="44">
        <f>D211+D207+D203+D199+D157+D143+D135+D131+D115+D107+D103+D99+D95+D84+D79+D69+D61+D52+D46+D36+D13+D7+D23+D18+D150</f>
        <v>12195200</v>
      </c>
      <c r="E213" s="44">
        <f>E211+E207+E203+E199+E157+E143+E135+E131+E115+E107+E103+E99+E95+E84+E79+E69+E61+E52+E46+E36+E13+E7+E23+E18+E150</f>
        <v>7146035.3799999999</v>
      </c>
      <c r="F213" s="44">
        <f>F211+F207+F203+F199+F157+F143+F135+F131+F115+F107+F103+F99+F95+F84+F79+F69+F61+F52+F46+F36+F13+F7+F23+F18+F150+F164+F31</f>
        <v>9920900</v>
      </c>
      <c r="G213" s="41"/>
    </row>
    <row r="216" spans="1:7">
      <c r="B216" t="s">
        <v>158</v>
      </c>
      <c r="D216" s="24"/>
      <c r="E216" s="24"/>
      <c r="F216" s="24">
        <f ca="1">Příjmy!F91-Výdaje!F213</f>
        <v>-2000000</v>
      </c>
    </row>
  </sheetData>
  <mergeCells count="52">
    <mergeCell ref="A81:A83"/>
    <mergeCell ref="A131:B131"/>
    <mergeCell ref="A71:A78"/>
    <mergeCell ref="A79:B79"/>
    <mergeCell ref="A109:A115"/>
    <mergeCell ref="A87:A94"/>
    <mergeCell ref="A95:B95"/>
    <mergeCell ref="A97:A98"/>
    <mergeCell ref="A209:A211"/>
    <mergeCell ref="A213:B213"/>
    <mergeCell ref="A201:A202"/>
    <mergeCell ref="A203:B203"/>
    <mergeCell ref="A207:B207"/>
    <mergeCell ref="B211:C211"/>
    <mergeCell ref="A199:B199"/>
    <mergeCell ref="A133:A134"/>
    <mergeCell ref="A135:B135"/>
    <mergeCell ref="A137:A142"/>
    <mergeCell ref="A143:B143"/>
    <mergeCell ref="A166:A198"/>
    <mergeCell ref="A152:A156"/>
    <mergeCell ref="A157:B157"/>
    <mergeCell ref="A164:B164"/>
    <mergeCell ref="A159:A163"/>
    <mergeCell ref="A145:A149"/>
    <mergeCell ref="A150:B150"/>
    <mergeCell ref="A18:B18"/>
    <mergeCell ref="A20:A22"/>
    <mergeCell ref="A99:B99"/>
    <mergeCell ref="A101:A102"/>
    <mergeCell ref="A105:A107"/>
    <mergeCell ref="A103:B103"/>
    <mergeCell ref="A52:B52"/>
    <mergeCell ref="A31:B31"/>
    <mergeCell ref="A117:A130"/>
    <mergeCell ref="A23:B23"/>
    <mergeCell ref="A25:A30"/>
    <mergeCell ref="A84:B84"/>
    <mergeCell ref="A69:B69"/>
    <mergeCell ref="A63:A68"/>
    <mergeCell ref="A33:A35"/>
    <mergeCell ref="A36:B36"/>
    <mergeCell ref="A15:A17"/>
    <mergeCell ref="A4:A6"/>
    <mergeCell ref="A7:B7"/>
    <mergeCell ref="A54:A60"/>
    <mergeCell ref="A61:B61"/>
    <mergeCell ref="A9:A12"/>
    <mergeCell ref="A13:B13"/>
    <mergeCell ref="A38:A45"/>
    <mergeCell ref="A46:B46"/>
    <mergeCell ref="A48:A51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58" orientation="landscape" r:id="rId1"/>
  <rowBreaks count="4" manualBreakCount="4">
    <brk id="47" max="16383" man="1"/>
    <brk id="95" max="6" man="1"/>
    <brk id="143" max="6" man="1"/>
    <brk id="1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45"/>
  <sheetViews>
    <sheetView workbookViewId="0">
      <selection activeCell="A4" sqref="A4"/>
    </sheetView>
  </sheetViews>
  <sheetFormatPr defaultRowHeight="15"/>
  <cols>
    <col min="1" max="1" width="6" customWidth="1"/>
    <col min="2" max="3" width="6.7109375" style="61" customWidth="1"/>
    <col min="4" max="4" width="50.28515625" customWidth="1"/>
    <col min="5" max="7" width="20.140625" customWidth="1"/>
    <col min="8" max="8" width="12" customWidth="1"/>
  </cols>
  <sheetData>
    <row r="1" spans="1:8" ht="15.75">
      <c r="A1" s="65" t="s">
        <v>159</v>
      </c>
    </row>
    <row r="3" spans="1:8" s="58" customFormat="1" ht="18">
      <c r="A3" s="67" t="s">
        <v>213</v>
      </c>
      <c r="B3" s="62"/>
      <c r="C3" s="62"/>
    </row>
    <row r="5" spans="1:8" ht="18.75">
      <c r="A5" s="66" t="s">
        <v>0</v>
      </c>
      <c r="G5" s="92" t="s">
        <v>164</v>
      </c>
    </row>
    <row r="7" spans="1:8" ht="30">
      <c r="A7" s="59" t="s">
        <v>160</v>
      </c>
      <c r="B7" s="64" t="s">
        <v>161</v>
      </c>
      <c r="C7" s="64" t="s">
        <v>162</v>
      </c>
      <c r="D7" s="59" t="s">
        <v>163</v>
      </c>
      <c r="E7" s="64" t="s">
        <v>1</v>
      </c>
      <c r="F7" s="94" t="s">
        <v>204</v>
      </c>
      <c r="G7" s="94" t="s">
        <v>188</v>
      </c>
      <c r="H7" s="68"/>
    </row>
    <row r="9" spans="1:8">
      <c r="A9" s="96" t="s">
        <v>6</v>
      </c>
      <c r="B9" s="95">
        <v>1111</v>
      </c>
      <c r="C9" s="61" t="s">
        <v>165</v>
      </c>
      <c r="D9" t="s">
        <v>166</v>
      </c>
      <c r="E9" s="57">
        <v>1120000</v>
      </c>
      <c r="F9" s="57">
        <v>1042395.32</v>
      </c>
      <c r="G9" s="57">
        <v>1394000</v>
      </c>
    </row>
    <row r="10" spans="1:8">
      <c r="A10" s="96" t="s">
        <v>6</v>
      </c>
      <c r="B10" s="61">
        <v>1112</v>
      </c>
      <c r="C10" s="61" t="s">
        <v>165</v>
      </c>
      <c r="D10" t="s">
        <v>167</v>
      </c>
      <c r="E10" s="57">
        <v>90000</v>
      </c>
      <c r="F10" s="57">
        <v>20746.38</v>
      </c>
      <c r="G10" s="57">
        <v>78000</v>
      </c>
    </row>
    <row r="11" spans="1:8">
      <c r="A11" s="96" t="s">
        <v>6</v>
      </c>
      <c r="B11" s="61">
        <v>1113</v>
      </c>
      <c r="C11" s="61" t="s">
        <v>165</v>
      </c>
      <c r="D11" t="s">
        <v>202</v>
      </c>
      <c r="E11" s="57">
        <v>100000</v>
      </c>
      <c r="F11" s="57">
        <v>98892.88</v>
      </c>
      <c r="G11" s="57">
        <v>112000</v>
      </c>
    </row>
    <row r="12" spans="1:8">
      <c r="A12" s="96" t="s">
        <v>6</v>
      </c>
      <c r="B12" s="61">
        <v>1121</v>
      </c>
      <c r="C12" s="61" t="s">
        <v>165</v>
      </c>
      <c r="D12" t="s">
        <v>168</v>
      </c>
      <c r="E12" s="57">
        <v>1040000</v>
      </c>
      <c r="F12" s="57">
        <v>1012596.78</v>
      </c>
      <c r="G12" s="57">
        <v>1263000</v>
      </c>
    </row>
    <row r="13" spans="1:8">
      <c r="A13" s="96" t="s">
        <v>6</v>
      </c>
      <c r="B13" s="61">
        <v>1122</v>
      </c>
      <c r="C13" s="61" t="s">
        <v>165</v>
      </c>
      <c r="D13" t="s">
        <v>169</v>
      </c>
      <c r="E13" s="57">
        <v>900000</v>
      </c>
      <c r="F13" s="57">
        <v>300200</v>
      </c>
      <c r="G13" s="57">
        <v>400000</v>
      </c>
    </row>
    <row r="14" spans="1:8">
      <c r="A14" s="96" t="s">
        <v>6</v>
      </c>
      <c r="B14" s="61">
        <v>1211</v>
      </c>
      <c r="C14" s="61" t="s">
        <v>165</v>
      </c>
      <c r="D14" t="s">
        <v>170</v>
      </c>
      <c r="E14" s="57">
        <v>2190000</v>
      </c>
      <c r="F14" s="57">
        <v>2037109.5</v>
      </c>
      <c r="G14" s="57">
        <v>2993000</v>
      </c>
    </row>
    <row r="15" spans="1:8">
      <c r="A15" s="96" t="s">
        <v>6</v>
      </c>
      <c r="B15" s="61">
        <v>1340</v>
      </c>
      <c r="C15" s="61" t="s">
        <v>165</v>
      </c>
      <c r="D15" t="s">
        <v>171</v>
      </c>
      <c r="E15" s="57">
        <v>310000</v>
      </c>
      <c r="F15" s="57">
        <v>265744.44</v>
      </c>
      <c r="G15" s="57">
        <v>270000</v>
      </c>
    </row>
    <row r="16" spans="1:8">
      <c r="A16" s="96" t="s">
        <v>6</v>
      </c>
      <c r="B16" s="61">
        <v>1341</v>
      </c>
      <c r="C16" s="61" t="s">
        <v>165</v>
      </c>
      <c r="D16" t="s">
        <v>15</v>
      </c>
      <c r="E16" s="57">
        <v>12000</v>
      </c>
      <c r="F16" s="57">
        <v>13860</v>
      </c>
      <c r="G16" s="57">
        <v>14000</v>
      </c>
    </row>
    <row r="17" spans="1:8">
      <c r="A17" s="96" t="s">
        <v>6</v>
      </c>
      <c r="B17" s="61">
        <v>1342</v>
      </c>
      <c r="C17" s="61" t="s">
        <v>165</v>
      </c>
      <c r="D17" t="s">
        <v>172</v>
      </c>
      <c r="E17" s="57">
        <v>90000</v>
      </c>
      <c r="F17" s="57">
        <v>62685</v>
      </c>
      <c r="G17" s="57">
        <v>70000</v>
      </c>
    </row>
    <row r="18" spans="1:8">
      <c r="A18" s="96" t="s">
        <v>6</v>
      </c>
      <c r="B18" s="61">
        <v>1356</v>
      </c>
      <c r="C18" s="61" t="s">
        <v>165</v>
      </c>
      <c r="D18" t="s">
        <v>17</v>
      </c>
      <c r="E18" s="57">
        <v>9200</v>
      </c>
      <c r="F18" s="57">
        <v>0</v>
      </c>
      <c r="G18" s="57">
        <v>0</v>
      </c>
    </row>
    <row r="19" spans="1:8">
      <c r="A19" s="96" t="s">
        <v>6</v>
      </c>
      <c r="B19" s="61">
        <v>1361</v>
      </c>
      <c r="C19" s="61" t="s">
        <v>165</v>
      </c>
      <c r="D19" t="s">
        <v>19</v>
      </c>
      <c r="E19" s="57">
        <v>5000</v>
      </c>
      <c r="F19" s="57">
        <v>7880</v>
      </c>
      <c r="G19" s="57">
        <v>8000</v>
      </c>
    </row>
    <row r="20" spans="1:8">
      <c r="A20" s="96" t="s">
        <v>6</v>
      </c>
      <c r="B20" s="61">
        <v>1381</v>
      </c>
      <c r="C20" s="61" t="s">
        <v>165</v>
      </c>
      <c r="D20" t="s">
        <v>18</v>
      </c>
      <c r="E20" s="57">
        <v>10000</v>
      </c>
      <c r="F20" s="57">
        <v>15287.94</v>
      </c>
      <c r="G20" s="57">
        <v>15000</v>
      </c>
    </row>
    <row r="21" spans="1:8">
      <c r="A21" s="96" t="s">
        <v>6</v>
      </c>
      <c r="B21" s="61">
        <v>1382</v>
      </c>
      <c r="C21" s="61" t="s">
        <v>165</v>
      </c>
      <c r="D21" t="s">
        <v>201</v>
      </c>
      <c r="E21" s="57">
        <v>20000</v>
      </c>
      <c r="F21" s="57">
        <v>7414.2</v>
      </c>
      <c r="G21" s="57">
        <v>0</v>
      </c>
    </row>
    <row r="22" spans="1:8">
      <c r="A22" s="96" t="s">
        <v>6</v>
      </c>
      <c r="B22" s="61">
        <v>1511</v>
      </c>
      <c r="C22" s="61" t="s">
        <v>165</v>
      </c>
      <c r="D22" t="s">
        <v>173</v>
      </c>
      <c r="E22" s="57">
        <v>300000</v>
      </c>
      <c r="F22" s="57">
        <v>234584.59</v>
      </c>
      <c r="G22" s="57">
        <v>300000</v>
      </c>
    </row>
    <row r="23" spans="1:8">
      <c r="A23" s="96" t="s">
        <v>6</v>
      </c>
      <c r="B23" s="61">
        <v>4111</v>
      </c>
      <c r="C23" s="61" t="s">
        <v>165</v>
      </c>
      <c r="D23" t="s">
        <v>206</v>
      </c>
      <c r="E23" s="57">
        <v>0</v>
      </c>
      <c r="F23" s="57">
        <v>26000</v>
      </c>
      <c r="G23" s="57">
        <v>0</v>
      </c>
    </row>
    <row r="24" spans="1:8">
      <c r="A24" s="96" t="s">
        <v>6</v>
      </c>
      <c r="B24" s="61">
        <v>4112</v>
      </c>
      <c r="C24" s="61" t="s">
        <v>165</v>
      </c>
      <c r="D24" t="s">
        <v>174</v>
      </c>
      <c r="E24" s="57">
        <v>116000</v>
      </c>
      <c r="F24" s="57">
        <v>116000</v>
      </c>
      <c r="G24" s="57">
        <v>90400</v>
      </c>
    </row>
    <row r="25" spans="1:8">
      <c r="A25" s="96" t="s">
        <v>6</v>
      </c>
      <c r="B25" s="61">
        <v>4116</v>
      </c>
      <c r="C25" s="61" t="s">
        <v>165</v>
      </c>
      <c r="D25" t="s">
        <v>175</v>
      </c>
      <c r="E25" s="57">
        <v>450000</v>
      </c>
      <c r="F25" s="57">
        <v>451659</v>
      </c>
      <c r="G25" s="57">
        <v>0</v>
      </c>
    </row>
    <row r="26" spans="1:8">
      <c r="A26" s="96" t="s">
        <v>6</v>
      </c>
      <c r="B26" s="61">
        <v>4122</v>
      </c>
      <c r="C26" s="61" t="s">
        <v>165</v>
      </c>
      <c r="D26" t="s">
        <v>205</v>
      </c>
      <c r="E26" s="57">
        <v>299000</v>
      </c>
      <c r="F26" s="57">
        <v>40000</v>
      </c>
      <c r="G26" s="57">
        <v>0</v>
      </c>
    </row>
    <row r="27" spans="1:8">
      <c r="A27" s="96" t="s">
        <v>6</v>
      </c>
      <c r="B27" s="61">
        <v>4222</v>
      </c>
      <c r="C27" s="61" t="s">
        <v>165</v>
      </c>
      <c r="D27" t="s">
        <v>176</v>
      </c>
      <c r="E27" s="57">
        <v>168000</v>
      </c>
      <c r="F27" s="57">
        <v>0</v>
      </c>
      <c r="G27" s="57">
        <v>0</v>
      </c>
    </row>
    <row r="28" spans="1:8">
      <c r="A28">
        <v>1031</v>
      </c>
      <c r="B28" s="61" t="s">
        <v>165</v>
      </c>
      <c r="C28" s="61" t="s">
        <v>165</v>
      </c>
      <c r="D28" t="s">
        <v>29</v>
      </c>
      <c r="E28" s="57">
        <v>345000</v>
      </c>
      <c r="F28" s="57">
        <v>0</v>
      </c>
      <c r="G28" s="57">
        <v>0</v>
      </c>
    </row>
    <row r="29" spans="1:8">
      <c r="A29">
        <v>2119</v>
      </c>
      <c r="B29" s="61" t="s">
        <v>165</v>
      </c>
      <c r="C29" s="61" t="s">
        <v>165</v>
      </c>
      <c r="D29" t="s">
        <v>32</v>
      </c>
      <c r="E29" s="57">
        <v>0</v>
      </c>
      <c r="F29" s="57">
        <v>91386.87</v>
      </c>
      <c r="G29" s="57">
        <v>10000</v>
      </c>
    </row>
    <row r="30" spans="1:8">
      <c r="A30">
        <v>2212</v>
      </c>
      <c r="B30" s="61" t="s">
        <v>165</v>
      </c>
      <c r="C30" s="61" t="s">
        <v>165</v>
      </c>
      <c r="D30" t="s">
        <v>69</v>
      </c>
      <c r="E30" s="57">
        <v>0</v>
      </c>
      <c r="F30" s="57">
        <v>100000</v>
      </c>
      <c r="G30" s="57">
        <v>0</v>
      </c>
    </row>
    <row r="31" spans="1:8">
      <c r="A31">
        <v>2321</v>
      </c>
      <c r="B31" s="61" t="s">
        <v>165</v>
      </c>
      <c r="C31" s="61" t="s">
        <v>165</v>
      </c>
      <c r="D31" t="s">
        <v>203</v>
      </c>
      <c r="E31" s="57">
        <v>0</v>
      </c>
      <c r="F31" s="57">
        <v>0</v>
      </c>
      <c r="G31" s="57">
        <v>50000</v>
      </c>
    </row>
    <row r="32" spans="1:8" ht="30">
      <c r="A32" s="59" t="s">
        <v>160</v>
      </c>
      <c r="B32" s="64" t="s">
        <v>161</v>
      </c>
      <c r="C32" s="64" t="s">
        <v>162</v>
      </c>
      <c r="D32" s="59" t="s">
        <v>163</v>
      </c>
      <c r="E32" s="64" t="s">
        <v>1</v>
      </c>
      <c r="F32" s="94" t="s">
        <v>204</v>
      </c>
      <c r="G32" s="94" t="s">
        <v>188</v>
      </c>
      <c r="H32" s="68"/>
    </row>
    <row r="33" spans="1:7">
      <c r="A33">
        <v>3314</v>
      </c>
      <c r="B33" s="61" t="s">
        <v>165</v>
      </c>
      <c r="C33" s="61" t="s">
        <v>165</v>
      </c>
      <c r="D33" t="s">
        <v>79</v>
      </c>
      <c r="E33" s="57">
        <v>0</v>
      </c>
      <c r="F33" s="57">
        <v>140</v>
      </c>
      <c r="G33" s="57">
        <v>0</v>
      </c>
    </row>
    <row r="34" spans="1:7">
      <c r="A34">
        <v>3322</v>
      </c>
      <c r="B34" s="61" t="s">
        <v>165</v>
      </c>
      <c r="C34" s="61" t="s">
        <v>165</v>
      </c>
      <c r="D34" t="s">
        <v>35</v>
      </c>
      <c r="E34" s="57">
        <v>610000</v>
      </c>
      <c r="F34" s="57">
        <v>636240</v>
      </c>
      <c r="G34" s="57">
        <v>610000</v>
      </c>
    </row>
    <row r="35" spans="1:7">
      <c r="A35">
        <v>3421</v>
      </c>
      <c r="B35" s="61" t="s">
        <v>165</v>
      </c>
      <c r="C35" s="61" t="s">
        <v>165</v>
      </c>
      <c r="D35" t="s">
        <v>93</v>
      </c>
      <c r="E35" s="57">
        <v>20000</v>
      </c>
      <c r="F35" s="57">
        <v>5000</v>
      </c>
      <c r="G35" s="57">
        <v>5000</v>
      </c>
    </row>
    <row r="36" spans="1:7">
      <c r="A36">
        <v>3612</v>
      </c>
      <c r="B36" s="61" t="s">
        <v>165</v>
      </c>
      <c r="C36" s="61" t="s">
        <v>165</v>
      </c>
      <c r="D36" t="s">
        <v>40</v>
      </c>
      <c r="E36" s="57">
        <v>132000</v>
      </c>
      <c r="F36" s="57">
        <v>86790.13</v>
      </c>
      <c r="G36" s="57">
        <v>112000</v>
      </c>
    </row>
    <row r="37" spans="1:7">
      <c r="A37">
        <v>3632</v>
      </c>
      <c r="B37" s="61" t="s">
        <v>165</v>
      </c>
      <c r="C37" s="61" t="s">
        <v>165</v>
      </c>
      <c r="D37" t="s">
        <v>44</v>
      </c>
      <c r="E37" s="57">
        <v>2000</v>
      </c>
      <c r="F37" s="57">
        <v>2000</v>
      </c>
      <c r="G37" s="57">
        <v>2000</v>
      </c>
    </row>
    <row r="38" spans="1:7">
      <c r="A38">
        <v>3639</v>
      </c>
      <c r="B38" s="61" t="s">
        <v>165</v>
      </c>
      <c r="C38" s="61" t="s">
        <v>165</v>
      </c>
      <c r="D38" t="s">
        <v>177</v>
      </c>
      <c r="E38" s="57">
        <v>52000</v>
      </c>
      <c r="F38" s="57">
        <v>74800</v>
      </c>
      <c r="G38" s="57">
        <v>21000</v>
      </c>
    </row>
    <row r="39" spans="1:7">
      <c r="A39">
        <v>3722</v>
      </c>
      <c r="B39" s="61" t="s">
        <v>165</v>
      </c>
      <c r="C39" s="61" t="s">
        <v>165</v>
      </c>
      <c r="D39" t="s">
        <v>50</v>
      </c>
      <c r="E39" s="57">
        <v>70000</v>
      </c>
      <c r="F39" s="57">
        <v>59427</v>
      </c>
      <c r="G39" s="57">
        <v>60000</v>
      </c>
    </row>
    <row r="40" spans="1:7">
      <c r="A40">
        <v>3725</v>
      </c>
      <c r="B40" s="61" t="s">
        <v>165</v>
      </c>
      <c r="C40" s="61" t="s">
        <v>165</v>
      </c>
      <c r="D40" t="s">
        <v>178</v>
      </c>
      <c r="E40" s="57">
        <v>40000</v>
      </c>
      <c r="F40" s="57">
        <v>39018</v>
      </c>
      <c r="G40" s="57">
        <v>40000</v>
      </c>
    </row>
    <row r="41" spans="1:7">
      <c r="A41">
        <v>6171</v>
      </c>
      <c r="B41" s="61" t="s">
        <v>165</v>
      </c>
      <c r="C41" s="61" t="s">
        <v>165</v>
      </c>
      <c r="D41" t="s">
        <v>57</v>
      </c>
      <c r="E41" s="57">
        <v>20600</v>
      </c>
      <c r="F41" s="57">
        <v>19543</v>
      </c>
      <c r="G41" s="57">
        <v>3000</v>
      </c>
    </row>
    <row r="42" spans="1:7">
      <c r="A42">
        <v>6310</v>
      </c>
      <c r="B42" s="61" t="s">
        <v>165</v>
      </c>
      <c r="C42" s="61" t="s">
        <v>165</v>
      </c>
      <c r="D42" t="s">
        <v>62</v>
      </c>
      <c r="E42" s="57">
        <v>1000</v>
      </c>
      <c r="F42" s="57">
        <v>420.77</v>
      </c>
      <c r="G42" s="57">
        <v>500</v>
      </c>
    </row>
    <row r="44" spans="1:7" s="58" customFormat="1" ht="19.5" thickBot="1">
      <c r="A44" s="81" t="s">
        <v>179</v>
      </c>
      <c r="B44" s="69"/>
      <c r="C44" s="69"/>
      <c r="D44" s="70"/>
      <c r="E44" s="93">
        <f>SUM(E9:E43)</f>
        <v>8521800</v>
      </c>
      <c r="F44" s="93">
        <f>SUM(F9:F43)</f>
        <v>6867821.8000000007</v>
      </c>
      <c r="G44" s="80">
        <f>SUM(G9:G43)</f>
        <v>7920900</v>
      </c>
    </row>
    <row r="45" spans="1:7" ht="15.75" thickTop="1"/>
  </sheetData>
  <phoneticPr fontId="0" type="noConversion"/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A4" sqref="A4"/>
    </sheetView>
  </sheetViews>
  <sheetFormatPr defaultRowHeight="15"/>
  <cols>
    <col min="1" max="1" width="6" customWidth="1"/>
    <col min="2" max="3" width="6.7109375" style="61" customWidth="1"/>
    <col min="4" max="4" width="50.28515625" customWidth="1"/>
    <col min="5" max="7" width="20.140625" customWidth="1"/>
    <col min="8" max="8" width="12" customWidth="1"/>
  </cols>
  <sheetData>
    <row r="1" spans="1:8" ht="15.75">
      <c r="A1" s="65" t="s">
        <v>159</v>
      </c>
    </row>
    <row r="2" spans="1:8" ht="9.75" customHeight="1"/>
    <row r="3" spans="1:8" s="58" customFormat="1" ht="18">
      <c r="A3" s="67" t="s">
        <v>213</v>
      </c>
      <c r="B3" s="62"/>
      <c r="C3" s="62"/>
    </row>
    <row r="5" spans="1:8" ht="18.75">
      <c r="A5" s="66" t="s">
        <v>180</v>
      </c>
    </row>
    <row r="6" spans="1:8" ht="7.5" customHeight="1"/>
    <row r="7" spans="1:8" ht="30">
      <c r="A7" s="59" t="s">
        <v>160</v>
      </c>
      <c r="B7" s="64" t="s">
        <v>161</v>
      </c>
      <c r="C7" s="64" t="s">
        <v>162</v>
      </c>
      <c r="D7" s="59" t="s">
        <v>163</v>
      </c>
      <c r="E7" s="64" t="s">
        <v>1</v>
      </c>
      <c r="F7" s="94" t="s">
        <v>204</v>
      </c>
      <c r="G7" s="94" t="s">
        <v>188</v>
      </c>
      <c r="H7" s="68"/>
    </row>
    <row r="8" spans="1:8">
      <c r="A8">
        <v>1031</v>
      </c>
      <c r="B8" s="61" t="s">
        <v>165</v>
      </c>
      <c r="C8" s="61" t="s">
        <v>165</v>
      </c>
      <c r="D8" t="s">
        <v>29</v>
      </c>
      <c r="E8" s="57">
        <v>184000</v>
      </c>
      <c r="F8" s="57">
        <v>58015.199999999997</v>
      </c>
      <c r="G8" s="57">
        <v>84000</v>
      </c>
    </row>
    <row r="9" spans="1:8">
      <c r="A9">
        <v>2212</v>
      </c>
      <c r="B9" s="61" t="s">
        <v>165</v>
      </c>
      <c r="C9" s="61" t="s">
        <v>165</v>
      </c>
      <c r="D9" t="s">
        <v>69</v>
      </c>
      <c r="E9" s="57">
        <v>2030000</v>
      </c>
      <c r="F9" s="57">
        <v>0</v>
      </c>
      <c r="G9" s="57">
        <v>500000</v>
      </c>
    </row>
    <row r="10" spans="1:8">
      <c r="A10">
        <v>2219</v>
      </c>
      <c r="B10" s="61" t="s">
        <v>165</v>
      </c>
      <c r="C10" s="61" t="s">
        <v>165</v>
      </c>
      <c r="D10" t="s">
        <v>72</v>
      </c>
      <c r="E10" s="57">
        <v>3350000</v>
      </c>
      <c r="F10" s="57">
        <v>3350000</v>
      </c>
      <c r="G10" s="57">
        <v>0</v>
      </c>
    </row>
    <row r="11" spans="1:8">
      <c r="A11">
        <v>2221</v>
      </c>
      <c r="B11" s="61" t="s">
        <v>165</v>
      </c>
      <c r="C11" s="61" t="s">
        <v>165</v>
      </c>
      <c r="D11" t="s">
        <v>76</v>
      </c>
      <c r="E11" s="57">
        <v>100000</v>
      </c>
      <c r="F11" s="57">
        <v>93018</v>
      </c>
      <c r="G11" s="57">
        <v>300000</v>
      </c>
    </row>
    <row r="12" spans="1:8">
      <c r="A12">
        <v>2321</v>
      </c>
      <c r="B12" s="61" t="s">
        <v>165</v>
      </c>
      <c r="C12" s="61" t="s">
        <v>165</v>
      </c>
      <c r="D12" t="s">
        <v>203</v>
      </c>
      <c r="E12" s="57">
        <v>0</v>
      </c>
      <c r="F12" s="57">
        <v>0</v>
      </c>
      <c r="G12" s="57">
        <v>116500</v>
      </c>
    </row>
    <row r="13" spans="1:8">
      <c r="A13">
        <v>3314</v>
      </c>
      <c r="B13" s="61" t="s">
        <v>165</v>
      </c>
      <c r="C13" s="61" t="s">
        <v>165</v>
      </c>
      <c r="D13" t="s">
        <v>79</v>
      </c>
      <c r="E13" s="57">
        <v>11500</v>
      </c>
      <c r="F13" s="57">
        <v>6895</v>
      </c>
      <c r="G13" s="57">
        <v>11500</v>
      </c>
    </row>
    <row r="14" spans="1:8">
      <c r="A14">
        <v>3322</v>
      </c>
      <c r="B14" s="61" t="s">
        <v>165</v>
      </c>
      <c r="C14" s="61" t="s">
        <v>165</v>
      </c>
      <c r="D14" t="s">
        <v>35</v>
      </c>
      <c r="E14" s="57">
        <v>516000</v>
      </c>
      <c r="F14" s="57">
        <v>241720.1</v>
      </c>
      <c r="G14" s="57">
        <v>2416000</v>
      </c>
    </row>
    <row r="15" spans="1:8">
      <c r="A15">
        <v>3399</v>
      </c>
      <c r="B15" s="61" t="s">
        <v>165</v>
      </c>
      <c r="C15" s="61" t="s">
        <v>165</v>
      </c>
      <c r="D15" t="s">
        <v>181</v>
      </c>
      <c r="E15" s="57">
        <v>20000</v>
      </c>
      <c r="F15" s="57">
        <v>0</v>
      </c>
      <c r="G15" s="57">
        <v>20000</v>
      </c>
    </row>
    <row r="16" spans="1:8">
      <c r="A16">
        <v>3419</v>
      </c>
      <c r="B16" s="61" t="s">
        <v>165</v>
      </c>
      <c r="C16" s="61" t="s">
        <v>165</v>
      </c>
      <c r="D16" t="s">
        <v>91</v>
      </c>
      <c r="E16" s="57">
        <v>53000</v>
      </c>
      <c r="F16" s="57">
        <v>6492</v>
      </c>
      <c r="G16" s="57">
        <v>88000</v>
      </c>
    </row>
    <row r="17" spans="1:7">
      <c r="A17">
        <v>3421</v>
      </c>
      <c r="B17" s="61" t="s">
        <v>165</v>
      </c>
      <c r="C17" s="61" t="s">
        <v>165</v>
      </c>
      <c r="D17" t="s">
        <v>93</v>
      </c>
      <c r="E17" s="57">
        <v>300000</v>
      </c>
      <c r="F17" s="57">
        <v>70890</v>
      </c>
      <c r="G17" s="57">
        <v>300000</v>
      </c>
    </row>
    <row r="18" spans="1:7">
      <c r="A18">
        <v>3631</v>
      </c>
      <c r="B18" s="61" t="s">
        <v>165</v>
      </c>
      <c r="C18" s="61" t="s">
        <v>165</v>
      </c>
      <c r="D18" t="s">
        <v>95</v>
      </c>
      <c r="E18" s="57">
        <v>159000</v>
      </c>
      <c r="F18" s="57">
        <v>116400</v>
      </c>
      <c r="G18" s="57">
        <v>329000</v>
      </c>
    </row>
    <row r="19" spans="1:7">
      <c r="A19">
        <v>3635</v>
      </c>
      <c r="B19" s="61" t="s">
        <v>165</v>
      </c>
      <c r="C19" s="61" t="s">
        <v>165</v>
      </c>
      <c r="D19" t="s">
        <v>98</v>
      </c>
      <c r="E19" s="57">
        <v>44000</v>
      </c>
      <c r="F19" s="57">
        <v>0</v>
      </c>
      <c r="G19" s="57">
        <v>44000</v>
      </c>
    </row>
    <row r="20" spans="1:7">
      <c r="A20">
        <v>3639</v>
      </c>
      <c r="B20" s="61" t="s">
        <v>165</v>
      </c>
      <c r="C20" s="61" t="s">
        <v>165</v>
      </c>
      <c r="D20" t="s">
        <v>177</v>
      </c>
      <c r="E20" s="57">
        <v>121500</v>
      </c>
      <c r="F20" s="57">
        <v>78152.600000000006</v>
      </c>
      <c r="G20" s="57">
        <v>55000</v>
      </c>
    </row>
    <row r="21" spans="1:7">
      <c r="A21">
        <v>3721</v>
      </c>
      <c r="B21" s="61" t="s">
        <v>165</v>
      </c>
      <c r="C21" s="61" t="s">
        <v>165</v>
      </c>
      <c r="D21" t="s">
        <v>103</v>
      </c>
      <c r="E21" s="57">
        <v>15000</v>
      </c>
      <c r="F21" s="57">
        <v>4268.3</v>
      </c>
      <c r="G21" s="57">
        <v>15000</v>
      </c>
    </row>
    <row r="22" spans="1:7">
      <c r="A22">
        <v>3722</v>
      </c>
      <c r="B22" s="61" t="s">
        <v>165</v>
      </c>
      <c r="C22" s="61" t="s">
        <v>165</v>
      </c>
      <c r="D22" t="s">
        <v>50</v>
      </c>
      <c r="E22" s="57">
        <v>450000</v>
      </c>
      <c r="F22" s="57">
        <v>392856.9</v>
      </c>
      <c r="G22" s="57">
        <v>450000</v>
      </c>
    </row>
    <row r="23" spans="1:7">
      <c r="A23">
        <v>3725</v>
      </c>
      <c r="B23" s="61" t="s">
        <v>165</v>
      </c>
      <c r="C23" s="61" t="s">
        <v>165</v>
      </c>
      <c r="D23" t="s">
        <v>178</v>
      </c>
      <c r="E23" s="57">
        <v>120000</v>
      </c>
      <c r="F23" s="57">
        <v>62303.3</v>
      </c>
      <c r="G23" s="57">
        <v>120000</v>
      </c>
    </row>
    <row r="24" spans="1:7">
      <c r="A24">
        <v>3726</v>
      </c>
      <c r="B24" s="61" t="s">
        <v>165</v>
      </c>
      <c r="C24" s="61" t="s">
        <v>165</v>
      </c>
      <c r="D24" t="s">
        <v>108</v>
      </c>
      <c r="E24" s="57">
        <v>94500</v>
      </c>
      <c r="F24" s="57">
        <v>24689</v>
      </c>
      <c r="G24" s="57">
        <v>94500</v>
      </c>
    </row>
    <row r="25" spans="1:7">
      <c r="A25">
        <v>3745</v>
      </c>
      <c r="B25" s="61" t="s">
        <v>165</v>
      </c>
      <c r="C25" s="61" t="s">
        <v>165</v>
      </c>
      <c r="D25" t="s">
        <v>182</v>
      </c>
      <c r="E25" s="57">
        <v>1377000</v>
      </c>
      <c r="F25" s="57">
        <v>626259</v>
      </c>
      <c r="G25" s="57">
        <v>1336000</v>
      </c>
    </row>
    <row r="26" spans="1:7">
      <c r="A26">
        <v>5212</v>
      </c>
      <c r="B26" s="61" t="s">
        <v>165</v>
      </c>
      <c r="C26" s="61" t="s">
        <v>165</v>
      </c>
      <c r="D26" t="s">
        <v>121</v>
      </c>
      <c r="E26" s="57">
        <v>10000</v>
      </c>
      <c r="F26" s="57">
        <v>0</v>
      </c>
      <c r="G26" s="57">
        <v>10000</v>
      </c>
    </row>
    <row r="27" spans="1:7">
      <c r="A27">
        <v>6112</v>
      </c>
      <c r="B27" s="61" t="s">
        <v>165</v>
      </c>
      <c r="C27" s="61" t="s">
        <v>165</v>
      </c>
      <c r="D27" t="s">
        <v>124</v>
      </c>
      <c r="E27" s="57">
        <v>809900</v>
      </c>
      <c r="F27" s="57">
        <v>618102</v>
      </c>
      <c r="G27" s="57">
        <v>890000</v>
      </c>
    </row>
    <row r="28" spans="1:7">
      <c r="A28">
        <v>6114</v>
      </c>
      <c r="B28" s="61" t="s">
        <v>165</v>
      </c>
      <c r="C28" s="61" t="s">
        <v>165</v>
      </c>
      <c r="D28" t="s">
        <v>183</v>
      </c>
      <c r="E28" s="57">
        <v>13000</v>
      </c>
      <c r="F28" s="57">
        <v>1263</v>
      </c>
      <c r="G28" s="57">
        <v>0</v>
      </c>
    </row>
    <row r="29" spans="1:7">
      <c r="A29">
        <v>6115</v>
      </c>
      <c r="B29" s="61" t="s">
        <v>165</v>
      </c>
      <c r="C29" s="61" t="s">
        <v>165</v>
      </c>
      <c r="D29" t="s">
        <v>128</v>
      </c>
      <c r="E29" s="57">
        <v>0</v>
      </c>
      <c r="F29" s="57">
        <v>0</v>
      </c>
      <c r="G29" s="57">
        <v>23000</v>
      </c>
    </row>
    <row r="30" spans="1:7">
      <c r="A30">
        <v>6118</v>
      </c>
      <c r="B30" s="61" t="s">
        <v>165</v>
      </c>
      <c r="C30" s="61" t="s">
        <v>165</v>
      </c>
      <c r="D30" t="s">
        <v>132</v>
      </c>
      <c r="E30" s="57">
        <v>0</v>
      </c>
      <c r="F30" s="57">
        <v>0</v>
      </c>
      <c r="G30" s="57">
        <v>23000</v>
      </c>
    </row>
    <row r="31" spans="1:7">
      <c r="A31">
        <v>6171</v>
      </c>
      <c r="B31" s="61" t="s">
        <v>165</v>
      </c>
      <c r="C31" s="61" t="s">
        <v>165</v>
      </c>
      <c r="D31" t="s">
        <v>57</v>
      </c>
      <c r="E31" s="57">
        <v>1489000</v>
      </c>
      <c r="F31" s="57">
        <v>1078801.78</v>
      </c>
      <c r="G31" s="57">
        <v>2262400</v>
      </c>
    </row>
    <row r="32" spans="1:7">
      <c r="A32">
        <v>6310</v>
      </c>
      <c r="B32" s="61" t="s">
        <v>165</v>
      </c>
      <c r="C32" s="61" t="s">
        <v>165</v>
      </c>
      <c r="D32" t="s">
        <v>62</v>
      </c>
      <c r="E32" s="57">
        <v>20000</v>
      </c>
      <c r="F32" s="57">
        <v>7957.2</v>
      </c>
      <c r="G32" s="57">
        <v>20000</v>
      </c>
    </row>
    <row r="33" spans="1:7">
      <c r="A33">
        <v>6399</v>
      </c>
      <c r="B33" s="61" t="s">
        <v>165</v>
      </c>
      <c r="C33" s="61" t="s">
        <v>165</v>
      </c>
      <c r="D33" t="s">
        <v>152</v>
      </c>
      <c r="E33" s="57">
        <v>900000</v>
      </c>
      <c r="F33" s="57">
        <v>300200</v>
      </c>
      <c r="G33" s="57">
        <v>400000</v>
      </c>
    </row>
    <row r="34" spans="1:7">
      <c r="A34">
        <v>6402</v>
      </c>
      <c r="B34" s="61" t="s">
        <v>165</v>
      </c>
      <c r="C34" s="61" t="s">
        <v>165</v>
      </c>
      <c r="D34" t="s">
        <v>155</v>
      </c>
      <c r="E34" s="57">
        <v>7800</v>
      </c>
      <c r="F34" s="57">
        <v>7752</v>
      </c>
      <c r="G34" s="57">
        <v>13000</v>
      </c>
    </row>
    <row r="36" spans="1:7" s="58" customFormat="1" ht="19.5" thickBot="1">
      <c r="A36" s="81" t="s">
        <v>184</v>
      </c>
      <c r="B36" s="69"/>
      <c r="C36" s="69"/>
      <c r="D36" s="70"/>
      <c r="E36" s="80">
        <f>SUM(E8:E35)</f>
        <v>12195200</v>
      </c>
      <c r="F36" s="93">
        <f>SUM(F8:F35)</f>
        <v>7146035.3800000008</v>
      </c>
      <c r="G36" s="80">
        <f>SUM(G8:G35)</f>
        <v>9920900</v>
      </c>
    </row>
    <row r="37" spans="1:7" ht="15.75" thickTop="1"/>
  </sheetData>
  <phoneticPr fontId="0" type="noConversion"/>
  <pageMargins left="0.7" right="0.7" top="0.78740157499999996" bottom="0.78740157499999996" header="0.3" footer="0.3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5"/>
  <sheetViews>
    <sheetView tabSelected="1" workbookViewId="0">
      <selection activeCell="A4" sqref="A4"/>
    </sheetView>
  </sheetViews>
  <sheetFormatPr defaultRowHeight="15"/>
  <cols>
    <col min="1" max="1" width="5.7109375" customWidth="1"/>
    <col min="2" max="3" width="6.7109375" style="61" customWidth="1"/>
    <col min="4" max="4" width="50.140625" customWidth="1"/>
    <col min="5" max="7" width="20.140625" customWidth="1"/>
    <col min="8" max="8" width="12" customWidth="1"/>
  </cols>
  <sheetData>
    <row r="1" spans="1:8" ht="15.75">
      <c r="A1" s="65" t="s">
        <v>159</v>
      </c>
    </row>
    <row r="3" spans="1:8" s="58" customFormat="1" ht="18">
      <c r="A3" s="67" t="s">
        <v>213</v>
      </c>
      <c r="B3" s="62"/>
      <c r="C3" s="62"/>
    </row>
    <row r="6" spans="1:8" ht="18.75">
      <c r="A6" s="66" t="s">
        <v>185</v>
      </c>
      <c r="G6" s="92" t="s">
        <v>164</v>
      </c>
    </row>
    <row r="8" spans="1:8" ht="30">
      <c r="A8" s="59" t="s">
        <v>160</v>
      </c>
      <c r="B8" s="64" t="s">
        <v>161</v>
      </c>
      <c r="C8" s="64" t="s">
        <v>162</v>
      </c>
      <c r="D8" s="59" t="s">
        <v>163</v>
      </c>
      <c r="E8" s="64" t="s">
        <v>1</v>
      </c>
      <c r="F8" s="94" t="s">
        <v>204</v>
      </c>
      <c r="G8" s="94" t="s">
        <v>188</v>
      </c>
      <c r="H8" s="68"/>
    </row>
    <row r="10" spans="1:8">
      <c r="A10" s="56">
        <v>0</v>
      </c>
      <c r="B10" s="61">
        <v>8115</v>
      </c>
      <c r="C10" s="61" t="s">
        <v>165</v>
      </c>
      <c r="D10" t="s">
        <v>207</v>
      </c>
      <c r="E10" s="57">
        <v>3673400</v>
      </c>
      <c r="F10" s="57">
        <v>278213.58</v>
      </c>
      <c r="G10" s="57">
        <v>2000000</v>
      </c>
    </row>
    <row r="12" spans="1:8" s="58" customFormat="1" ht="19.5" thickBot="1">
      <c r="A12" s="81" t="s">
        <v>186</v>
      </c>
      <c r="B12" s="69"/>
      <c r="C12" s="69"/>
      <c r="D12" s="70"/>
      <c r="E12" s="80">
        <f>SUM(E10:E11)</f>
        <v>3673400</v>
      </c>
      <c r="F12" s="80">
        <f>SUM(F10:F11)</f>
        <v>278213.58</v>
      </c>
      <c r="G12" s="80">
        <f>SUM(G10:G11)</f>
        <v>2000000</v>
      </c>
    </row>
    <row r="13" spans="1:8" ht="15.75" thickTop="1"/>
    <row r="16" spans="1:8" ht="18.75">
      <c r="A16" s="66" t="s">
        <v>211</v>
      </c>
    </row>
    <row r="18" spans="1:7">
      <c r="A18" s="74" t="s">
        <v>0</v>
      </c>
      <c r="B18" s="72"/>
      <c r="C18" s="72"/>
      <c r="D18" s="71" t="s">
        <v>208</v>
      </c>
      <c r="E18" s="71"/>
      <c r="F18" s="71"/>
      <c r="G18" s="75"/>
    </row>
    <row r="19" spans="1:7" ht="7.5" customHeight="1">
      <c r="A19" s="76"/>
      <c r="B19" s="73"/>
      <c r="C19" s="73"/>
      <c r="D19" s="68"/>
      <c r="E19" s="68"/>
      <c r="F19" s="68"/>
      <c r="G19" s="77"/>
    </row>
    <row r="20" spans="1:7">
      <c r="A20" s="76" t="s">
        <v>180</v>
      </c>
      <c r="B20" s="73"/>
      <c r="C20" s="73"/>
      <c r="D20" s="68" t="s">
        <v>209</v>
      </c>
      <c r="E20" s="68"/>
      <c r="F20" s="68"/>
      <c r="G20" s="77"/>
    </row>
    <row r="21" spans="1:7" ht="9" customHeight="1">
      <c r="A21" s="76"/>
      <c r="B21" s="73"/>
      <c r="C21" s="73"/>
      <c r="D21" s="68"/>
      <c r="E21" s="68"/>
      <c r="F21" s="68"/>
      <c r="G21" s="77"/>
    </row>
    <row r="22" spans="1:7" ht="15.75" thickBot="1">
      <c r="A22" s="78" t="s">
        <v>185</v>
      </c>
      <c r="B22" s="63"/>
      <c r="C22" s="63"/>
      <c r="D22" s="60" t="s">
        <v>210</v>
      </c>
      <c r="E22" s="60"/>
      <c r="F22" s="60"/>
      <c r="G22" s="79"/>
    </row>
    <row r="23" spans="1:7" ht="15.75" thickTop="1"/>
    <row r="25" spans="1:7">
      <c r="A25" t="s">
        <v>212</v>
      </c>
    </row>
  </sheetData>
  <phoneticPr fontId="0" type="noConversion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Příjmy</vt:lpstr>
      <vt:lpstr>Výdaje</vt:lpstr>
      <vt:lpstr>Závazné ukazatele příjmy</vt:lpstr>
      <vt:lpstr>Závazné ukazatele výdaje</vt:lpstr>
      <vt:lpstr>Závazné ukazatele financování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UzivatelX</cp:lastModifiedBy>
  <cp:revision/>
  <cp:lastPrinted>2017-11-28T12:40:56Z</cp:lastPrinted>
  <dcterms:created xsi:type="dcterms:W3CDTF">2016-11-23T19:51:09Z</dcterms:created>
  <dcterms:modified xsi:type="dcterms:W3CDTF">2017-12-20T06:27:53Z</dcterms:modified>
</cp:coreProperties>
</file>